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_grants\MSMT_INTER-ACTION\2021-12_LUASK22_Slovensko\13_intraweb\"/>
    </mc:Choice>
  </mc:AlternateContent>
  <xr:revisionPtr revIDLastSave="0" documentId="13_ncr:1_{9E229388-0388-44BB-83BE-833B34DFBCA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tabulka pro MŠMT" sheetId="10" r:id="rId1"/>
    <sheet name="vypocty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0" l="1"/>
  <c r="D22" i="10"/>
  <c r="N17" i="10"/>
  <c r="N16" i="10"/>
  <c r="I22" i="8"/>
  <c r="F12" i="10"/>
  <c r="F11" i="10"/>
  <c r="E12" i="10"/>
  <c r="E11" i="10"/>
  <c r="D12" i="10"/>
  <c r="G12" i="10" s="1"/>
  <c r="D11" i="10"/>
  <c r="C12" i="10"/>
  <c r="C11" i="10"/>
  <c r="F10" i="10"/>
  <c r="E10" i="10"/>
  <c r="D10" i="10"/>
  <c r="F9" i="10"/>
  <c r="E9" i="10"/>
  <c r="D9" i="10"/>
  <c r="C10" i="10"/>
  <c r="C9" i="10"/>
  <c r="G9" i="10" s="1"/>
  <c r="R50" i="8"/>
  <c r="R49" i="8"/>
  <c r="Q50" i="8"/>
  <c r="Q49" i="8"/>
  <c r="E51" i="8"/>
  <c r="AB16" i="8"/>
  <c r="AB15" i="8"/>
  <c r="AB14" i="8"/>
  <c r="AB13" i="8"/>
  <c r="AB11" i="8"/>
  <c r="AB12" i="8"/>
  <c r="G10" i="10" l="1"/>
  <c r="G11" i="10"/>
  <c r="K51" i="8"/>
  <c r="K52" i="8" s="1"/>
  <c r="J51" i="8"/>
  <c r="J52" i="8" s="1"/>
  <c r="L50" i="8"/>
  <c r="L49" i="8"/>
  <c r="S17" i="8"/>
  <c r="P17" i="8"/>
  <c r="O17" i="8"/>
  <c r="R16" i="8"/>
  <c r="T16" i="8" s="1"/>
  <c r="R15" i="8"/>
  <c r="T15" i="8" s="1"/>
  <c r="R14" i="8"/>
  <c r="T14" i="8" s="1"/>
  <c r="R13" i="8"/>
  <c r="T13" i="8" s="1"/>
  <c r="R12" i="8"/>
  <c r="T12" i="8" s="1"/>
  <c r="R11" i="8"/>
  <c r="I42" i="8"/>
  <c r="I41" i="8"/>
  <c r="G43" i="8"/>
  <c r="G44" i="8" s="1"/>
  <c r="I35" i="8"/>
  <c r="I34" i="8"/>
  <c r="I33" i="8"/>
  <c r="G36" i="8"/>
  <c r="I27" i="8"/>
  <c r="I26" i="8"/>
  <c r="I25" i="8"/>
  <c r="I24" i="8"/>
  <c r="I23" i="8"/>
  <c r="G28" i="8"/>
  <c r="S18" i="8" l="1"/>
  <c r="E6" i="10"/>
  <c r="G37" i="8"/>
  <c r="F14" i="10"/>
  <c r="F13" i="10"/>
  <c r="G29" i="8"/>
  <c r="F8" i="10"/>
  <c r="F7" i="10"/>
  <c r="L51" i="8"/>
  <c r="L52" i="8" s="1"/>
  <c r="R17" i="8"/>
  <c r="R18" i="8" s="1"/>
  <c r="T11" i="8"/>
  <c r="L11" i="8"/>
  <c r="T17" i="8" l="1"/>
  <c r="O49" i="8"/>
  <c r="N58" i="8" l="1"/>
  <c r="N65" i="8" s="1"/>
  <c r="T18" i="8"/>
  <c r="E5" i="10"/>
  <c r="I50" i="8"/>
  <c r="O50" i="8"/>
  <c r="I49" i="8"/>
  <c r="F50" i="8"/>
  <c r="F49" i="8"/>
  <c r="M51" i="8"/>
  <c r="M52" i="8" s="1"/>
  <c r="N51" i="8"/>
  <c r="N52" i="8" s="1"/>
  <c r="G51" i="8"/>
  <c r="G52" i="8" s="1"/>
  <c r="H51" i="8"/>
  <c r="H52" i="8" s="1"/>
  <c r="N59" i="8" l="1"/>
  <c r="S49" i="8"/>
  <c r="S50" i="8"/>
  <c r="I51" i="8"/>
  <c r="I52" i="8" s="1"/>
  <c r="O51" i="8"/>
  <c r="O52" i="8" s="1"/>
  <c r="Q51" i="8"/>
  <c r="Q52" i="8" s="1"/>
  <c r="R51" i="8"/>
  <c r="R52" i="8" s="1"/>
  <c r="F51" i="8"/>
  <c r="F52" i="8" s="1"/>
  <c r="F43" i="8"/>
  <c r="F44" i="8" s="1"/>
  <c r="F36" i="8"/>
  <c r="F28" i="8"/>
  <c r="E52" i="8"/>
  <c r="E43" i="8"/>
  <c r="E44" i="8" s="1"/>
  <c r="E36" i="8"/>
  <c r="E28" i="8"/>
  <c r="D51" i="8"/>
  <c r="D52" i="8" s="1"/>
  <c r="D43" i="8"/>
  <c r="D36" i="8"/>
  <c r="D28" i="8"/>
  <c r="M58" i="8" l="1"/>
  <c r="L58" i="8"/>
  <c r="E17" i="10" s="1"/>
  <c r="M65" i="8"/>
  <c r="L65" i="8"/>
  <c r="J58" i="8"/>
  <c r="F37" i="8"/>
  <c r="E13" i="10"/>
  <c r="E14" i="10"/>
  <c r="E37" i="8"/>
  <c r="D14" i="10"/>
  <c r="D13" i="10"/>
  <c r="C13" i="10"/>
  <c r="C14" i="10"/>
  <c r="E29" i="8"/>
  <c r="D7" i="10"/>
  <c r="D8" i="10"/>
  <c r="C8" i="10"/>
  <c r="C7" i="10"/>
  <c r="F29" i="8"/>
  <c r="E8" i="10"/>
  <c r="G8" i="10" s="1"/>
  <c r="E7" i="10"/>
  <c r="G7" i="10" s="1"/>
  <c r="I43" i="8"/>
  <c r="D37" i="8"/>
  <c r="I36" i="8"/>
  <c r="D29" i="8"/>
  <c r="I28" i="8"/>
  <c r="S51" i="8"/>
  <c r="S52" i="8" s="1"/>
  <c r="AB17" i="8"/>
  <c r="D44" i="8"/>
  <c r="I44" i="8" s="1"/>
  <c r="Y17" i="8"/>
  <c r="P58" i="8" s="1"/>
  <c r="V17" i="8"/>
  <c r="U17" i="8"/>
  <c r="X16" i="8"/>
  <c r="Z16" i="8" s="1"/>
  <c r="X15" i="8"/>
  <c r="Z15" i="8" s="1"/>
  <c r="X14" i="8"/>
  <c r="Z14" i="8" s="1"/>
  <c r="X13" i="8"/>
  <c r="Z13" i="8" s="1"/>
  <c r="X12" i="8"/>
  <c r="Z12" i="8" s="1"/>
  <c r="X11" i="8"/>
  <c r="M17" i="8"/>
  <c r="D6" i="10" s="1"/>
  <c r="J17" i="8"/>
  <c r="I17" i="8"/>
  <c r="L16" i="8"/>
  <c r="N16" i="8" s="1"/>
  <c r="L15" i="8"/>
  <c r="N15" i="8" s="1"/>
  <c r="L14" i="8"/>
  <c r="N14" i="8" s="1"/>
  <c r="L13" i="8"/>
  <c r="N13" i="8" s="1"/>
  <c r="L12" i="8"/>
  <c r="N12" i="8" s="1"/>
  <c r="N11" i="8"/>
  <c r="F16" i="8"/>
  <c r="H16" i="8" s="1"/>
  <c r="F15" i="8"/>
  <c r="F14" i="8"/>
  <c r="F13" i="8"/>
  <c r="F12" i="8"/>
  <c r="G13" i="10" l="1"/>
  <c r="G14" i="10"/>
  <c r="L16" i="10"/>
  <c r="Y18" i="8"/>
  <c r="F6" i="10"/>
  <c r="AB18" i="8"/>
  <c r="AE17" i="8"/>
  <c r="I37" i="8"/>
  <c r="I29" i="8"/>
  <c r="L59" i="8"/>
  <c r="E18" i="10" s="1"/>
  <c r="E16" i="10"/>
  <c r="L17" i="10" s="1"/>
  <c r="M59" i="8"/>
  <c r="E19" i="10" s="1"/>
  <c r="AC16" i="8"/>
  <c r="AA16" i="8" s="1"/>
  <c r="M18" i="8"/>
  <c r="H13" i="8"/>
  <c r="AC13" i="8" s="1"/>
  <c r="AA13" i="8"/>
  <c r="H14" i="8"/>
  <c r="AC14" i="8" s="1"/>
  <c r="AA14" i="8"/>
  <c r="H15" i="8"/>
  <c r="AC15" i="8" s="1"/>
  <c r="AA15" i="8"/>
  <c r="H12" i="8"/>
  <c r="AC12" i="8" s="1"/>
  <c r="AA12" i="8"/>
  <c r="X17" i="8"/>
  <c r="Z11" i="8"/>
  <c r="L17" i="8"/>
  <c r="G17" i="8"/>
  <c r="G58" i="8" s="1"/>
  <c r="X18" i="8" l="1"/>
  <c r="O58" i="8"/>
  <c r="O65" i="8"/>
  <c r="L18" i="8"/>
  <c r="I58" i="8"/>
  <c r="I59" i="8" s="1"/>
  <c r="L6" i="10"/>
  <c r="L12" i="10"/>
  <c r="L8" i="10"/>
  <c r="L10" i="10"/>
  <c r="L14" i="10"/>
  <c r="L19" i="10"/>
  <c r="L13" i="10"/>
  <c r="L11" i="10"/>
  <c r="L7" i="10"/>
  <c r="L18" i="10"/>
  <c r="L9" i="10"/>
  <c r="L5" i="10"/>
  <c r="G18" i="8"/>
  <c r="AB20" i="8" s="1"/>
  <c r="AB21" i="8" s="1"/>
  <c r="C6" i="10"/>
  <c r="G6" i="10" s="1"/>
  <c r="J59" i="8"/>
  <c r="P59" i="8"/>
  <c r="Z17" i="8"/>
  <c r="N17" i="8"/>
  <c r="Q58" i="8" l="1"/>
  <c r="Q65" i="8" s="1"/>
  <c r="F17" i="10"/>
  <c r="M16" i="10" s="1"/>
  <c r="P65" i="8"/>
  <c r="F19" i="10" s="1"/>
  <c r="D16" i="10"/>
  <c r="K58" i="8"/>
  <c r="K65" i="8" s="1"/>
  <c r="D17" i="10"/>
  <c r="K16" i="10" s="1"/>
  <c r="I65" i="8"/>
  <c r="D18" i="10" s="1"/>
  <c r="J65" i="8"/>
  <c r="D19" i="10" s="1"/>
  <c r="K17" i="10"/>
  <c r="Z18" i="8"/>
  <c r="Q59" i="8" s="1"/>
  <c r="F5" i="10"/>
  <c r="N18" i="8"/>
  <c r="K59" i="8" s="1"/>
  <c r="D5" i="10"/>
  <c r="K5" i="10" s="1"/>
  <c r="G59" i="8"/>
  <c r="O59" i="8"/>
  <c r="F18" i="10" s="1"/>
  <c r="F16" i="10"/>
  <c r="M17" i="10" l="1"/>
  <c r="M14" i="10"/>
  <c r="M19" i="10"/>
  <c r="M12" i="10"/>
  <c r="M10" i="10"/>
  <c r="M8" i="10"/>
  <c r="M6" i="10"/>
  <c r="K12" i="10"/>
  <c r="K6" i="10"/>
  <c r="K19" i="10"/>
  <c r="K14" i="10"/>
  <c r="K10" i="10"/>
  <c r="K8" i="10"/>
  <c r="K11" i="10"/>
  <c r="K7" i="10"/>
  <c r="K18" i="10"/>
  <c r="K13" i="10"/>
  <c r="K9" i="10"/>
  <c r="M9" i="10"/>
  <c r="M13" i="10"/>
  <c r="M18" i="10"/>
  <c r="M7" i="10"/>
  <c r="M5" i="10"/>
  <c r="M11" i="10"/>
  <c r="T58" i="8"/>
  <c r="D17" i="8"/>
  <c r="C17" i="8"/>
  <c r="F11" i="8"/>
  <c r="AA11" i="8" s="1"/>
  <c r="AA17" i="8" l="1"/>
  <c r="AA18" i="8" s="1"/>
  <c r="H11" i="8"/>
  <c r="AC11" i="8" s="1"/>
  <c r="F17" i="8"/>
  <c r="F58" i="8" s="1"/>
  <c r="C17" i="10" l="1"/>
  <c r="G65" i="8"/>
  <c r="F65" i="8"/>
  <c r="F18" i="8"/>
  <c r="AA20" i="8" s="1"/>
  <c r="AA21" i="8" s="1"/>
  <c r="AC17" i="8"/>
  <c r="AC18" i="8" s="1"/>
  <c r="H17" i="8"/>
  <c r="H58" i="8" l="1"/>
  <c r="H65" i="8" s="1"/>
  <c r="C19" i="10"/>
  <c r="T65" i="8"/>
  <c r="J16" i="10"/>
  <c r="G17" i="10"/>
  <c r="C16" i="10"/>
  <c r="H18" i="8"/>
  <c r="AC20" i="8" s="1"/>
  <c r="AC21" i="8" s="1"/>
  <c r="C5" i="10"/>
  <c r="G16" i="10" l="1"/>
  <c r="J17" i="10"/>
  <c r="R53" i="8"/>
  <c r="T59" i="8"/>
  <c r="AB19" i="8"/>
  <c r="J10" i="10"/>
  <c r="J19" i="10"/>
  <c r="J12" i="10"/>
  <c r="J14" i="10"/>
  <c r="J8" i="10"/>
  <c r="G19" i="10"/>
  <c r="J6" i="10"/>
  <c r="J15" i="10" s="1"/>
  <c r="F59" i="8"/>
  <c r="S58" i="8" s="1"/>
  <c r="H59" i="8"/>
  <c r="U58" i="8" s="1"/>
  <c r="G5" i="10"/>
  <c r="N14" i="10" l="1"/>
  <c r="N8" i="10"/>
  <c r="N10" i="10"/>
  <c r="N6" i="10"/>
  <c r="N19" i="10"/>
  <c r="N12" i="10"/>
  <c r="C27" i="10"/>
  <c r="C18" i="10"/>
  <c r="U65" i="8"/>
  <c r="U59" i="8" s="1"/>
  <c r="G18" i="10" l="1"/>
  <c r="N11" i="10" s="1"/>
  <c r="J18" i="10"/>
  <c r="J13" i="10"/>
  <c r="J11" i="10"/>
  <c r="J9" i="10"/>
  <c r="J7" i="10"/>
  <c r="J5" i="10"/>
  <c r="S65" i="8"/>
  <c r="K29" i="8" s="1"/>
  <c r="S53" i="8"/>
  <c r="N13" i="10" l="1"/>
  <c r="C26" i="10"/>
  <c r="C29" i="10" s="1"/>
  <c r="N7" i="10"/>
  <c r="C28" i="10"/>
  <c r="N9" i="10"/>
  <c r="N18" i="10"/>
  <c r="N5" i="10"/>
  <c r="S59" i="8"/>
  <c r="Q53" i="8"/>
  <c r="AA19" i="8"/>
  <c r="K44" i="8"/>
  <c r="K37" i="8"/>
  <c r="AC1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PaleckovaV</author>
    <author>TM</author>
  </authors>
  <commentList>
    <comment ref="A10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PI- vedoucí věd. pracovník; vědecký prac; vědecký asistent; postdoktorand, doktorand-PhD student; student; technický prac.;..</t>
        </r>
      </text>
    </comment>
    <comment ref="G10" authorId="0" shapeId="0" xr:uid="{34A7D24B-95E4-4A74-92FB-D69D30ABA9CA}">
      <text>
        <r>
          <rPr>
            <sz val="9"/>
            <color indexed="81"/>
            <rFont val="Tahoma"/>
            <family val="2"/>
            <charset val="238"/>
          </rPr>
          <t>Doplňte jakou výši mzdy budete požadovat z dotace ( lze celou nebou jen část u vedoucích skupin).</t>
        </r>
      </text>
    </comment>
    <comment ref="H11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Ke zvážení: kofinancování mzdy vedoucího skupiny, pokud je třeba snížit celkové náklady</t>
        </r>
      </text>
    </comment>
    <comment ref="A32" authorId="1" shapeId="0" xr:uid="{00000000-0006-0000-0100-000007000000}">
      <text>
        <r>
          <rPr>
            <sz val="9"/>
            <color indexed="81"/>
            <rFont val="Tahoma"/>
            <family val="2"/>
          </rPr>
          <t>Pomocné nátroje pro odhad diet, cen letenek a ubytování níže</t>
        </r>
      </text>
    </comment>
    <comment ref="A40" authorId="1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Využít pouze v dobře odůvodněných případech.</t>
        </r>
      </text>
    </comment>
    <comment ref="A47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>Nutné konzultovat s THS. Doporučení je využít pouze v dobře odůvodněných případech.</t>
        </r>
      </text>
    </comment>
  </commentList>
</comments>
</file>

<file path=xl/sharedStrings.xml><?xml version="1.0" encoding="utf-8"?>
<sst xmlns="http://schemas.openxmlformats.org/spreadsheetml/2006/main" count="185" uniqueCount="114">
  <si>
    <t>Vyplňte žlutá políčka</t>
  </si>
  <si>
    <t>CONFIDENTIAL DOCUMENT!!!</t>
  </si>
  <si>
    <t>Celkové osobní náklady</t>
  </si>
  <si>
    <t>A</t>
  </si>
  <si>
    <t>B</t>
  </si>
  <si>
    <t>C</t>
  </si>
  <si>
    <t>***Administrativní náklady, náklady na pomocný personál a infrastrukturu, energii a služby</t>
  </si>
  <si>
    <t>Náklady projektu celkem</t>
  </si>
  <si>
    <t>https://www.uctovani.net/kalkulacka-zahranicni-cesty-stravne-kapesne.php</t>
  </si>
  <si>
    <t>https://www.finance.cz/dane-a-mzda/mzda/cestovni-nahrady/zahranicni-stravne/</t>
  </si>
  <si>
    <t>https://www.booking.com</t>
  </si>
  <si>
    <t>PhD student</t>
  </si>
  <si>
    <t>Celkové ostatní zboží a služby</t>
  </si>
  <si>
    <t>Celkové subdodávky</t>
  </si>
  <si>
    <t>Celkové odpisy DHM a DNM</t>
  </si>
  <si>
    <t>Celkové cestovné</t>
  </si>
  <si>
    <t>*1 Osobní náklady včetně povinných zákonných odvodů a přídělu do fondu kulturních a sociálních potřeb</t>
  </si>
  <si>
    <t>Ostatní zboží a služby *2</t>
  </si>
  <si>
    <t>*2 Spotřební zboží, provozní materiál, pořízení drobného hmotného majetku; nákup služeb: pořízení drobného nehmotného majetku, náklady spojené se zveřejňováním výsledků, patentové a licenční platby</t>
  </si>
  <si>
    <t>Chemikálie</t>
  </si>
  <si>
    <t>Laboratorní materiál</t>
  </si>
  <si>
    <t>Drobný hmotný majetek</t>
  </si>
  <si>
    <t>Služby</t>
  </si>
  <si>
    <t>Open access publikace</t>
  </si>
  <si>
    <t>Drobný nehmotný majetek</t>
  </si>
  <si>
    <t>Subdodávky (max 10%) *3</t>
  </si>
  <si>
    <t>*3 Část prováděné aktivity - věcného řešení projektu může příjemce uskutečnit formou sjednání smlouvy mezi příjemcem a poskytovatelem požadované speciální služby (subkontrakt)</t>
  </si>
  <si>
    <t>Odpisy DHM a DNM *5</t>
  </si>
  <si>
    <t>UN = (A/B) * C * D, kde A = doba trvání projektu, B = délka odepisování; C = pořizovací cena, D = koeficient využitelnosti daného přístroje na projektu.</t>
  </si>
  <si>
    <t>Cestovné *6</t>
  </si>
  <si>
    <t>*6  Služební cesty členů projektového týmu bezprostředně související s projektem a nezbytné pro realizaci projektu: jízdné, ubytování, stravné, nutné vedlejší výdaje.</t>
  </si>
  <si>
    <t xml:space="preserve">Začátek projektu: </t>
  </si>
  <si>
    <t>Ukončení projektu:</t>
  </si>
  <si>
    <t>pozice</t>
  </si>
  <si>
    <t xml:space="preserve">*5 Odpisy majetku již pořízeného či v budoucnu pořízeného využívaného na projektu, který ještě není odepsán. Příjemce není oprávněn měnit zvolenou metodu výpočtu odpisů v průběhu odpisování. </t>
  </si>
  <si>
    <t>Podpora MŠMT celkem</t>
  </si>
  <si>
    <t>Ostatní veřejné zdroje</t>
  </si>
  <si>
    <t>Neveřejné zdroje</t>
  </si>
  <si>
    <t>hrubá měsíční mzda</t>
  </si>
  <si>
    <t>postdoktorand</t>
  </si>
  <si>
    <t>vědecký pracovník</t>
  </si>
  <si>
    <t>vedoucí vědec. pracovník</t>
  </si>
  <si>
    <t>počet měsíců</t>
  </si>
  <si>
    <t>program:</t>
  </si>
  <si>
    <t>dotace MŠMT</t>
  </si>
  <si>
    <t>kofinancování ÚOCHB</t>
  </si>
  <si>
    <t>úvazek
(0-1)</t>
  </si>
  <si>
    <t xml:space="preserve">Osobní náklady *1
</t>
  </si>
  <si>
    <t>celkem</t>
  </si>
  <si>
    <t>Kalkulačka pro výpočet diet</t>
  </si>
  <si>
    <t>cestovní náhrady - zahraniční cesty</t>
  </si>
  <si>
    <t>odhad cen letenek</t>
  </si>
  <si>
    <t xml:space="preserve">https://www.skyscanner.net/  </t>
  </si>
  <si>
    <t>odhad cen ubytování</t>
  </si>
  <si>
    <t>https://www.asiana.cz</t>
  </si>
  <si>
    <t>https://www.letuska.cz</t>
  </si>
  <si>
    <t>https://www.airbnb.cz</t>
  </si>
  <si>
    <t>celkem
projekt</t>
  </si>
  <si>
    <t>celkem
dotace MŠMT</t>
  </si>
  <si>
    <t>celkem
kofinan. ÚOCHB</t>
  </si>
  <si>
    <t>kofin. ÚOCHB</t>
  </si>
  <si>
    <t>na projekt</t>
  </si>
  <si>
    <t>NEVYPLŇOVAT  - kalkulace přenášené z listu č.2 - výpočty</t>
  </si>
  <si>
    <t>úvazek
(0-1,0)</t>
  </si>
  <si>
    <t xml:space="preserve">poměrné zastoupení položek </t>
  </si>
  <si>
    <t>Celkem</t>
  </si>
  <si>
    <t>Celkové nepřímé náklady /režie</t>
  </si>
  <si>
    <t>Režie: Osobní náklady + Ostatní zboží a služby + Odpisy DHM a DNM + Cestovné</t>
  </si>
  <si>
    <t>délka projektu</t>
  </si>
  <si>
    <t>projekt celkem</t>
  </si>
  <si>
    <t>kontroly</t>
  </si>
  <si>
    <t>součty po letech</t>
  </si>
  <si>
    <t>rozdíl zaokrouhlování</t>
  </si>
  <si>
    <t>Řešitel: jméno</t>
  </si>
  <si>
    <t>Člen týmu 1: jméno</t>
  </si>
  <si>
    <t>Člen týmu 2: jméno</t>
  </si>
  <si>
    <t>Člen týmu 3: jméno</t>
  </si>
  <si>
    <t>Člen týmu 4: jméno</t>
  </si>
  <si>
    <t>Člen týmu 5: jméno</t>
  </si>
  <si>
    <r>
      <t xml:space="preserve">Použijte modrá čísla do formuláře </t>
    </r>
    <r>
      <rPr>
        <sz val="11"/>
        <color rgb="FF000099"/>
        <rFont val="Calibri"/>
        <family val="2"/>
        <charset val="238"/>
        <scheme val="minor"/>
      </rPr>
      <t>5A. Rozpočet projektu</t>
    </r>
  </si>
  <si>
    <t xml:space="preserve">INTER EXCELLENCE II: INTER-Action 2021: rozpočet </t>
  </si>
  <si>
    <t>LUASK22</t>
  </si>
  <si>
    <t>36 měsíců</t>
  </si>
  <si>
    <t xml:space="preserve">1. rok 2022  </t>
  </si>
  <si>
    <t xml:space="preserve">2. rok 2023 </t>
  </si>
  <si>
    <t xml:space="preserve">3. rok 2024 </t>
  </si>
  <si>
    <t xml:space="preserve">4. rok 2025 </t>
  </si>
  <si>
    <t>do 31.12. 2025</t>
  </si>
  <si>
    <t>Vyhláška MF- zahraniční cestovní náhrady pro 2021</t>
  </si>
  <si>
    <t>https://www.mfcr.cz/cs/legislativa/legislativni-dokumenty/2020/vyhlaska-c-510-2020-sb-40160</t>
  </si>
  <si>
    <t>superhrubá 
mzda (1,358)</t>
  </si>
  <si>
    <t>PODKLAD PRO VYPLNĚNÍ ČÍSEL DO do aplikace ISIX "5A Náklady projektu"</t>
  </si>
  <si>
    <t>Osobní náklady - celkem</t>
  </si>
  <si>
    <t>Osobní náklady - požadovaná podpora</t>
  </si>
  <si>
    <t>Ostatní zboží a služby - celkem</t>
  </si>
  <si>
    <t>Ostatní zboží a služby - požadovaná podpora</t>
  </si>
  <si>
    <t>Subdodávky (max. 10%) - celkem</t>
  </si>
  <si>
    <t>Subdodávky (max. 10%) - požadovaná podpora</t>
  </si>
  <si>
    <t>Odpisy dlouhodobého hmotného majetku a dlouhodobého nehmotného majetku - celkem</t>
  </si>
  <si>
    <t>Odpisy dlouhodobého hmotného majetku a dlouhodobého nehmotného majetku - požadovaná podpora</t>
  </si>
  <si>
    <t>Cestovné - celkem</t>
  </si>
  <si>
    <t>Cestovné - požadovaná podpora</t>
  </si>
  <si>
    <t xml:space="preserve">Nepřímé náklady </t>
  </si>
  <si>
    <t xml:space="preserve">Nepřímé náklady - celkem </t>
  </si>
  <si>
    <t>Nepřímé náklady - požadovaná podpora</t>
  </si>
  <si>
    <t>Náklady projektu - celkem</t>
  </si>
  <si>
    <t>Požadovaná podpora</t>
  </si>
  <si>
    <t>Náklady (v Kč)</t>
  </si>
  <si>
    <t>5B ZDROJE</t>
  </si>
  <si>
    <t>Celkové výdaje projektu</t>
  </si>
  <si>
    <t>Zdroje MŠMT</t>
  </si>
  <si>
    <t>Aktuální souhrn z jiných zdrojů</t>
  </si>
  <si>
    <t>Zbývá pokrýt z jiných zdrojů</t>
  </si>
  <si>
    <t>kontrola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</si>
</sst>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_-* #,##0\ [$Kč-405]_-;\-* #,##0\ [$Kč-405]_-;_-* &quot;-&quot;\ [$Kč-405]_-;_-@_-"/>
    <numFmt numFmtId="165" formatCode="0.0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1"/>
      <color rgb="FF000099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rgb="FF00009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000099"/>
      <name val="Calibri"/>
      <family val="2"/>
      <scheme val="minor"/>
    </font>
    <font>
      <sz val="11"/>
      <color rgb="FF00009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70C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7D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9" fontId="20" fillId="0" borderId="0" applyFont="0" applyFill="0" applyBorder="0" applyAlignment="0" applyProtection="0"/>
  </cellStyleXfs>
  <cellXfs count="284">
    <xf numFmtId="0" fontId="0" fillId="0" borderId="0" xfId="0"/>
    <xf numFmtId="0" fontId="2" fillId="0" borderId="0" xfId="0" applyFont="1"/>
    <xf numFmtId="10" fontId="0" fillId="0" borderId="0" xfId="0" applyNumberFormat="1"/>
    <xf numFmtId="0" fontId="4" fillId="0" borderId="0" xfId="0" applyFont="1"/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0" borderId="0" xfId="0"/>
    <xf numFmtId="0" fontId="3" fillId="0" borderId="0" xfId="0" applyFont="1"/>
    <xf numFmtId="1" fontId="3" fillId="0" borderId="0" xfId="0" applyNumberFormat="1" applyFont="1"/>
    <xf numFmtId="0" fontId="0" fillId="0" borderId="0" xfId="0" applyFill="1"/>
    <xf numFmtId="3" fontId="0" fillId="0" borderId="0" xfId="0" applyNumberFormat="1" applyFill="1"/>
    <xf numFmtId="0" fontId="2" fillId="0" borderId="0" xfId="0" applyFont="1" applyFill="1"/>
    <xf numFmtId="0" fontId="11" fillId="0" borderId="0" xfId="0" applyFont="1"/>
    <xf numFmtId="0" fontId="9" fillId="0" borderId="0" xfId="0" applyFont="1"/>
    <xf numFmtId="1" fontId="0" fillId="0" borderId="0" xfId="0" applyNumberFormat="1" applyFill="1"/>
    <xf numFmtId="165" fontId="0" fillId="0" borderId="0" xfId="0" applyNumberFormat="1" applyFill="1"/>
    <xf numFmtId="0" fontId="14" fillId="0" borderId="0" xfId="0" applyFont="1"/>
    <xf numFmtId="165" fontId="14" fillId="0" borderId="0" xfId="0" applyNumberFormat="1" applyFont="1" applyFill="1"/>
    <xf numFmtId="10" fontId="14" fillId="0" borderId="0" xfId="0" applyNumberFormat="1" applyFont="1" applyFill="1"/>
    <xf numFmtId="0" fontId="14" fillId="0" borderId="0" xfId="0" applyFont="1" applyFill="1"/>
    <xf numFmtId="1" fontId="4" fillId="0" borderId="0" xfId="0" applyNumberFormat="1" applyFont="1"/>
    <xf numFmtId="164" fontId="0" fillId="0" borderId="1" xfId="0" applyNumberFormat="1" applyFill="1" applyBorder="1"/>
    <xf numFmtId="10" fontId="0" fillId="0" borderId="0" xfId="0" applyNumberFormat="1" applyFill="1"/>
    <xf numFmtId="0" fontId="8" fillId="0" borderId="2" xfId="0" applyFont="1" applyBorder="1"/>
    <xf numFmtId="0" fontId="8" fillId="0" borderId="3" xfId="0" applyFont="1" applyBorder="1"/>
    <xf numFmtId="0" fontId="12" fillId="0" borderId="0" xfId="0" applyFont="1"/>
    <xf numFmtId="0" fontId="1" fillId="0" borderId="0" xfId="0" applyFont="1"/>
    <xf numFmtId="164" fontId="1" fillId="0" borderId="0" xfId="0" applyNumberFormat="1" applyFont="1"/>
    <xf numFmtId="1" fontId="10" fillId="0" borderId="0" xfId="0" applyNumberFormat="1" applyFont="1"/>
    <xf numFmtId="164" fontId="1" fillId="0" borderId="1" xfId="0" applyNumberFormat="1" applyFont="1" applyFill="1" applyBorder="1"/>
    <xf numFmtId="165" fontId="1" fillId="0" borderId="0" xfId="0" applyNumberFormat="1" applyFont="1" applyFill="1"/>
    <xf numFmtId="10" fontId="1" fillId="0" borderId="0" xfId="0" applyNumberFormat="1" applyFont="1" applyFill="1"/>
    <xf numFmtId="0" fontId="1" fillId="0" borderId="0" xfId="0" applyFont="1" applyFill="1"/>
    <xf numFmtId="10" fontId="2" fillId="0" borderId="0" xfId="0" applyNumberFormat="1" applyFont="1" applyFill="1"/>
    <xf numFmtId="164" fontId="8" fillId="0" borderId="0" xfId="0" applyNumberFormat="1" applyFont="1" applyFill="1"/>
    <xf numFmtId="164" fontId="12" fillId="0" borderId="0" xfId="0" applyNumberFormat="1" applyFont="1"/>
    <xf numFmtId="1" fontId="12" fillId="0" borderId="0" xfId="0" applyNumberFormat="1" applyFont="1"/>
    <xf numFmtId="1" fontId="12" fillId="0" borderId="0" xfId="0" applyNumberFormat="1" applyFont="1" applyFill="1"/>
    <xf numFmtId="164" fontId="12" fillId="0" borderId="1" xfId="0" applyNumberFormat="1" applyFont="1" applyFill="1" applyBorder="1"/>
    <xf numFmtId="165" fontId="12" fillId="0" borderId="0" xfId="0" applyNumberFormat="1" applyFont="1" applyFill="1"/>
    <xf numFmtId="10" fontId="14" fillId="0" borderId="0" xfId="0" applyNumberFormat="1" applyFont="1"/>
    <xf numFmtId="0" fontId="15" fillId="0" borderId="0" xfId="1" applyAlignment="1">
      <alignment horizontal="left"/>
    </xf>
    <xf numFmtId="0" fontId="12" fillId="0" borderId="3" xfId="0" applyFont="1" applyBorder="1"/>
    <xf numFmtId="1" fontId="4" fillId="0" borderId="0" xfId="0" applyNumberFormat="1" applyFont="1" applyFill="1"/>
    <xf numFmtId="0" fontId="5" fillId="0" borderId="5" xfId="0" applyFont="1" applyBorder="1"/>
    <xf numFmtId="0" fontId="5" fillId="2" borderId="5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64" fontId="12" fillId="2" borderId="5" xfId="0" applyNumberFormat="1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Font="1" applyFill="1"/>
    <xf numFmtId="164" fontId="12" fillId="6" borderId="5" xfId="0" applyNumberFormat="1" applyFont="1" applyFill="1" applyBorder="1" applyAlignment="1">
      <alignment horizontal="center" vertical="top"/>
    </xf>
    <xf numFmtId="164" fontId="13" fillId="0" borderId="0" xfId="0" applyNumberFormat="1" applyFont="1" applyFill="1"/>
    <xf numFmtId="164" fontId="5" fillId="2" borderId="11" xfId="0" applyNumberFormat="1" applyFont="1" applyFill="1" applyBorder="1" applyAlignment="1">
      <alignment horizontal="center"/>
    </xf>
    <xf numFmtId="164" fontId="12" fillId="6" borderId="11" xfId="0" applyNumberFormat="1" applyFont="1" applyFill="1" applyBorder="1" applyAlignment="1">
      <alignment horizontal="center" vertical="top"/>
    </xf>
    <xf numFmtId="164" fontId="11" fillId="5" borderId="6" xfId="0" applyNumberFormat="1" applyFont="1" applyFill="1" applyBorder="1"/>
    <xf numFmtId="0" fontId="2" fillId="0" borderId="5" xfId="0" applyFont="1" applyBorder="1" applyAlignment="1">
      <alignment vertical="center" wrapText="1"/>
    </xf>
    <xf numFmtId="14" fontId="4" fillId="0" borderId="0" xfId="0" applyNumberFormat="1" applyFont="1" applyFill="1"/>
    <xf numFmtId="0" fontId="14" fillId="7" borderId="0" xfId="0" applyFont="1" applyFill="1"/>
    <xf numFmtId="0" fontId="2" fillId="7" borderId="5" xfId="0" applyFont="1" applyFill="1" applyBorder="1" applyAlignment="1">
      <alignment wrapText="1"/>
    </xf>
    <xf numFmtId="0" fontId="8" fillId="7" borderId="0" xfId="0" applyFont="1" applyFill="1"/>
    <xf numFmtId="0" fontId="18" fillId="0" borderId="0" xfId="0" applyFont="1"/>
    <xf numFmtId="164" fontId="18" fillId="0" borderId="0" xfId="0" applyNumberFormat="1" applyFont="1"/>
    <xf numFmtId="1" fontId="18" fillId="0" borderId="0" xfId="0" applyNumberFormat="1" applyFont="1"/>
    <xf numFmtId="0" fontId="13" fillId="0" borderId="0" xfId="0" applyFont="1"/>
    <xf numFmtId="1" fontId="13" fillId="0" borderId="0" xfId="0" applyNumberFormat="1" applyFont="1" applyFill="1"/>
    <xf numFmtId="0" fontId="15" fillId="0" borderId="0" xfId="1"/>
    <xf numFmtId="0" fontId="8" fillId="0" borderId="0" xfId="0" applyFont="1" applyBorder="1"/>
    <xf numFmtId="165" fontId="2" fillId="0" borderId="0" xfId="0" applyNumberFormat="1" applyFont="1" applyFill="1" applyBorder="1"/>
    <xf numFmtId="10" fontId="2" fillId="0" borderId="0" xfId="0" applyNumberFormat="1" applyFont="1" applyFill="1" applyBorder="1"/>
    <xf numFmtId="1" fontId="2" fillId="0" borderId="0" xfId="0" applyNumberFormat="1" applyFont="1" applyFill="1" applyBorder="1"/>
    <xf numFmtId="165" fontId="8" fillId="0" borderId="0" xfId="0" applyNumberFormat="1" applyFont="1" applyFill="1" applyBorder="1"/>
    <xf numFmtId="1" fontId="8" fillId="0" borderId="0" xfId="0" applyNumberFormat="1" applyFont="1" applyFill="1" applyBorder="1"/>
    <xf numFmtId="0" fontId="12" fillId="0" borderId="0" xfId="0" applyFont="1" applyBorder="1"/>
    <xf numFmtId="165" fontId="1" fillId="0" borderId="0" xfId="0" applyNumberFormat="1" applyFont="1" applyFill="1" applyBorder="1"/>
    <xf numFmtId="164" fontId="8" fillId="0" borderId="0" xfId="0" applyNumberFormat="1" applyFont="1" applyFill="1" applyBorder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1" fontId="9" fillId="0" borderId="0" xfId="0" applyNumberFormat="1" applyFont="1" applyFill="1" applyBorder="1"/>
    <xf numFmtId="164" fontId="13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1" fontId="14" fillId="0" borderId="0" xfId="0" applyNumberFormat="1" applyFont="1" applyFill="1" applyBorder="1"/>
    <xf numFmtId="165" fontId="14" fillId="0" borderId="0" xfId="0" applyNumberFormat="1" applyFont="1" applyFill="1" applyBorder="1"/>
    <xf numFmtId="10" fontId="14" fillId="0" borderId="0" xfId="0" applyNumberFormat="1" applyFont="1" applyFill="1" applyBorder="1"/>
    <xf numFmtId="0" fontId="14" fillId="0" borderId="0" xfId="0" applyFont="1" applyFill="1" applyBorder="1"/>
    <xf numFmtId="1" fontId="4" fillId="0" borderId="0" xfId="0" applyNumberFormat="1" applyFont="1" applyFill="1" applyBorder="1"/>
    <xf numFmtId="164" fontId="4" fillId="0" borderId="0" xfId="0" applyNumberFormat="1" applyFont="1" applyFill="1" applyBorder="1"/>
    <xf numFmtId="1" fontId="0" fillId="0" borderId="0" xfId="0" applyNumberFormat="1" applyFill="1" applyBorder="1"/>
    <xf numFmtId="165" fontId="0" fillId="0" borderId="0" xfId="0" applyNumberFormat="1" applyFill="1" applyBorder="1"/>
    <xf numFmtId="10" fontId="0" fillId="0" borderId="0" xfId="0" applyNumberForma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2" fillId="0" borderId="0" xfId="0" applyFont="1" applyFill="1" applyBorder="1"/>
    <xf numFmtId="1" fontId="10" fillId="0" borderId="0" xfId="0" applyNumberFormat="1" applyFont="1" applyFill="1" applyBorder="1"/>
    <xf numFmtId="164" fontId="1" fillId="0" borderId="0" xfId="0" applyNumberFormat="1" applyFont="1" applyFill="1" applyBorder="1"/>
    <xf numFmtId="1" fontId="1" fillId="0" borderId="0" xfId="0" applyNumberFormat="1" applyFont="1" applyFill="1" applyBorder="1"/>
    <xf numFmtId="10" fontId="1" fillId="0" borderId="0" xfId="0" applyNumberFormat="1" applyFont="1" applyFill="1" applyBorder="1"/>
    <xf numFmtId="0" fontId="1" fillId="0" borderId="0" xfId="0" applyFont="1" applyFill="1" applyBorder="1"/>
    <xf numFmtId="1" fontId="12" fillId="0" borderId="0" xfId="0" applyNumberFormat="1" applyFont="1" applyFill="1" applyBorder="1"/>
    <xf numFmtId="164" fontId="12" fillId="0" borderId="0" xfId="0" applyNumberFormat="1" applyFont="1" applyFill="1" applyBorder="1"/>
    <xf numFmtId="165" fontId="12" fillId="0" borderId="0" xfId="0" applyNumberFormat="1" applyFont="1" applyFill="1" applyBorder="1"/>
    <xf numFmtId="1" fontId="18" fillId="0" borderId="0" xfId="0" applyNumberFormat="1" applyFont="1" applyFill="1" applyBorder="1"/>
    <xf numFmtId="1" fontId="3" fillId="0" borderId="0" xfId="0" applyNumberFormat="1" applyFont="1" applyFill="1" applyBorder="1"/>
    <xf numFmtId="1" fontId="3" fillId="0" borderId="0" xfId="0" applyNumberFormat="1" applyFont="1" applyBorder="1"/>
    <xf numFmtId="0" fontId="0" fillId="0" borderId="0" xfId="0" applyBorder="1"/>
    <xf numFmtId="0" fontId="14" fillId="0" borderId="0" xfId="0" applyFont="1" applyFill="1" applyBorder="1" applyAlignment="1">
      <alignment horizontal="center"/>
    </xf>
    <xf numFmtId="164" fontId="0" fillId="0" borderId="0" xfId="0" applyNumberFormat="1" applyFill="1" applyBorder="1"/>
    <xf numFmtId="0" fontId="14" fillId="0" borderId="1" xfId="0" applyFont="1" applyFill="1" applyBorder="1" applyAlignment="1">
      <alignment horizontal="center" wrapText="1"/>
    </xf>
    <xf numFmtId="10" fontId="11" fillId="8" borderId="6" xfId="0" applyNumberFormat="1" applyFont="1" applyFill="1" applyBorder="1"/>
    <xf numFmtId="0" fontId="5" fillId="2" borderId="22" xfId="0" applyFont="1" applyFill="1" applyBorder="1" applyAlignment="1">
      <alignment horizontal="center"/>
    </xf>
    <xf numFmtId="164" fontId="8" fillId="2" borderId="4" xfId="0" applyNumberFormat="1" applyFont="1" applyFill="1" applyBorder="1"/>
    <xf numFmtId="165" fontId="2" fillId="0" borderId="20" xfId="0" applyNumberFormat="1" applyFont="1" applyFill="1" applyBorder="1"/>
    <xf numFmtId="10" fontId="7" fillId="0" borderId="0" xfId="0" applyNumberFormat="1" applyFont="1" applyFill="1" applyBorder="1"/>
    <xf numFmtId="164" fontId="8" fillId="0" borderId="21" xfId="0" applyNumberFormat="1" applyFont="1" applyFill="1" applyBorder="1"/>
    <xf numFmtId="1" fontId="8" fillId="0" borderId="21" xfId="0" applyNumberFormat="1" applyFont="1" applyFill="1" applyBorder="1"/>
    <xf numFmtId="0" fontId="19" fillId="0" borderId="0" xfId="0" applyFont="1"/>
    <xf numFmtId="0" fontId="5" fillId="2" borderId="26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10" fontId="11" fillId="0" borderId="0" xfId="0" applyNumberFormat="1" applyFont="1" applyFill="1" applyBorder="1"/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3" fillId="3" borderId="0" xfId="0" applyFont="1" applyFill="1"/>
    <xf numFmtId="3" fontId="0" fillId="0" borderId="0" xfId="0" applyNumberFormat="1"/>
    <xf numFmtId="10" fontId="8" fillId="0" borderId="0" xfId="0" applyNumberFormat="1" applyFont="1" applyFill="1" applyBorder="1"/>
    <xf numFmtId="10" fontId="12" fillId="0" borderId="0" xfId="0" applyNumberFormat="1" applyFont="1" applyFill="1" applyBorder="1"/>
    <xf numFmtId="6" fontId="14" fillId="0" borderId="0" xfId="0" applyNumberFormat="1" applyFont="1" applyBorder="1"/>
    <xf numFmtId="6" fontId="14" fillId="0" borderId="0" xfId="0" applyNumberFormat="1" applyFont="1" applyFill="1" applyBorder="1"/>
    <xf numFmtId="6" fontId="9" fillId="0" borderId="0" xfId="0" applyNumberFormat="1" applyFont="1" applyFill="1" applyBorder="1"/>
    <xf numFmtId="1" fontId="9" fillId="0" borderId="0" xfId="0" applyNumberFormat="1" applyFont="1" applyBorder="1"/>
    <xf numFmtId="164" fontId="5" fillId="0" borderId="0" xfId="0" applyNumberFormat="1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0" fillId="0" borderId="22" xfId="0" applyFill="1" applyBorder="1"/>
    <xf numFmtId="165" fontId="0" fillId="0" borderId="15" xfId="0" applyNumberFormat="1" applyFill="1" applyBorder="1"/>
    <xf numFmtId="10" fontId="0" fillId="0" borderId="16" xfId="0" applyNumberFormat="1" applyBorder="1"/>
    <xf numFmtId="164" fontId="0" fillId="0" borderId="21" xfId="0" applyNumberFormat="1" applyBorder="1"/>
    <xf numFmtId="164" fontId="11" fillId="0" borderId="21" xfId="0" applyNumberFormat="1" applyFont="1" applyFill="1" applyBorder="1"/>
    <xf numFmtId="0" fontId="8" fillId="0" borderId="0" xfId="0" applyFont="1" applyFill="1"/>
    <xf numFmtId="0" fontId="12" fillId="0" borderId="0" xfId="0" applyFont="1" applyFill="1"/>
    <xf numFmtId="0" fontId="2" fillId="0" borderId="13" xfId="0" applyFont="1" applyBorder="1" applyAlignment="1">
      <alignment wrapText="1"/>
    </xf>
    <xf numFmtId="0" fontId="5" fillId="7" borderId="0" xfId="0" applyFont="1" applyFill="1"/>
    <xf numFmtId="0" fontId="5" fillId="2" borderId="5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9" fontId="22" fillId="0" borderId="51" xfId="2" applyFont="1" applyBorder="1" applyAlignment="1">
      <alignment vertical="center"/>
    </xf>
    <xf numFmtId="0" fontId="9" fillId="0" borderId="0" xfId="0" applyFont="1" applyBorder="1"/>
    <xf numFmtId="0" fontId="8" fillId="9" borderId="0" xfId="0" applyFont="1" applyFill="1"/>
    <xf numFmtId="0" fontId="4" fillId="9" borderId="5" xfId="0" applyFont="1" applyFill="1" applyBorder="1" applyProtection="1">
      <protection locked="0"/>
    </xf>
    <xf numFmtId="0" fontId="4" fillId="9" borderId="5" xfId="0" applyFont="1" applyFill="1" applyBorder="1" applyAlignment="1" applyProtection="1">
      <alignment horizontal="center"/>
      <protection locked="0"/>
    </xf>
    <xf numFmtId="164" fontId="12" fillId="9" borderId="5" xfId="0" applyNumberFormat="1" applyFont="1" applyFill="1" applyBorder="1" applyAlignment="1" applyProtection="1">
      <alignment horizontal="center" vertical="top"/>
      <protection locked="0"/>
    </xf>
    <xf numFmtId="0" fontId="4" fillId="9" borderId="5" xfId="0" applyFont="1" applyFill="1" applyBorder="1" applyAlignment="1" applyProtection="1">
      <alignment horizontal="left"/>
      <protection locked="0"/>
    </xf>
    <xf numFmtId="164" fontId="4" fillId="9" borderId="45" xfId="0" applyNumberFormat="1" applyFont="1" applyFill="1" applyBorder="1" applyProtection="1">
      <protection locked="0"/>
    </xf>
    <xf numFmtId="164" fontId="4" fillId="9" borderId="40" xfId="0" applyNumberFormat="1" applyFont="1" applyFill="1" applyBorder="1" applyProtection="1">
      <protection locked="0"/>
    </xf>
    <xf numFmtId="164" fontId="4" fillId="9" borderId="5" xfId="0" applyNumberFormat="1" applyFont="1" applyFill="1" applyBorder="1" applyProtection="1">
      <protection locked="0"/>
    </xf>
    <xf numFmtId="164" fontId="4" fillId="9" borderId="41" xfId="0" applyNumberFormat="1" applyFont="1" applyFill="1" applyBorder="1" applyProtection="1">
      <protection locked="0"/>
    </xf>
    <xf numFmtId="164" fontId="4" fillId="9" borderId="11" xfId="0" applyNumberFormat="1" applyFont="1" applyFill="1" applyBorder="1" applyProtection="1">
      <protection locked="0"/>
    </xf>
    <xf numFmtId="164" fontId="4" fillId="9" borderId="46" xfId="0" applyNumberFormat="1" applyFont="1" applyFill="1" applyBorder="1" applyProtection="1">
      <protection locked="0"/>
    </xf>
    <xf numFmtId="164" fontId="12" fillId="9" borderId="27" xfId="0" applyNumberFormat="1" applyFont="1" applyFill="1" applyBorder="1" applyProtection="1">
      <protection locked="0"/>
    </xf>
    <xf numFmtId="164" fontId="12" fillId="9" borderId="43" xfId="0" applyNumberFormat="1" applyFont="1" applyFill="1" applyBorder="1" applyProtection="1">
      <protection locked="0"/>
    </xf>
    <xf numFmtId="164" fontId="12" fillId="9" borderId="29" xfId="0" applyNumberFormat="1" applyFont="1" applyFill="1" applyBorder="1" applyProtection="1">
      <protection locked="0"/>
    </xf>
    <xf numFmtId="0" fontId="0" fillId="3" borderId="0" xfId="0" applyFill="1"/>
    <xf numFmtId="164" fontId="8" fillId="0" borderId="20" xfId="0" applyNumberFormat="1" applyFont="1" applyFill="1" applyBorder="1"/>
    <xf numFmtId="165" fontId="8" fillId="0" borderId="15" xfId="0" applyNumberFormat="1" applyFont="1" applyFill="1" applyBorder="1"/>
    <xf numFmtId="0" fontId="11" fillId="7" borderId="0" xfId="0" applyFont="1" applyFill="1"/>
    <xf numFmtId="0" fontId="9" fillId="0" borderId="0" xfId="0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ont="1"/>
    <xf numFmtId="0" fontId="23" fillId="0" borderId="42" xfId="0" applyFont="1" applyBorder="1" applyAlignment="1">
      <alignment vertical="center" wrapText="1"/>
    </xf>
    <xf numFmtId="0" fontId="24" fillId="0" borderId="49" xfId="0" applyFont="1" applyBorder="1" applyAlignment="1">
      <alignment vertical="center" wrapText="1"/>
    </xf>
    <xf numFmtId="0" fontId="25" fillId="5" borderId="47" xfId="0" applyFont="1" applyFill="1" applyBorder="1" applyAlignment="1">
      <alignment horizontal="center" vertical="center" wrapText="1"/>
    </xf>
    <xf numFmtId="0" fontId="25" fillId="5" borderId="24" xfId="0" applyFont="1" applyFill="1" applyBorder="1" applyAlignment="1">
      <alignment horizontal="center" vertical="center" wrapText="1"/>
    </xf>
    <xf numFmtId="0" fontId="25" fillId="5" borderId="48" xfId="0" applyFont="1" applyFill="1" applyBorder="1" applyAlignment="1">
      <alignment horizontal="center" vertical="center" wrapText="1"/>
    </xf>
    <xf numFmtId="0" fontId="23" fillId="4" borderId="53" xfId="0" applyFont="1" applyFill="1" applyBorder="1" applyAlignment="1">
      <alignment vertical="center" wrapText="1"/>
    </xf>
    <xf numFmtId="0" fontId="24" fillId="4" borderId="45" xfId="0" applyFont="1" applyFill="1" applyBorder="1" applyAlignment="1">
      <alignment vertical="center" wrapText="1"/>
    </xf>
    <xf numFmtId="0" fontId="23" fillId="4" borderId="4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164" fontId="13" fillId="0" borderId="10" xfId="0" applyNumberFormat="1" applyFont="1" applyFill="1" applyBorder="1"/>
    <xf numFmtId="10" fontId="27" fillId="0" borderId="0" xfId="0" applyNumberFormat="1" applyFont="1" applyFill="1" applyBorder="1"/>
    <xf numFmtId="0" fontId="28" fillId="0" borderId="0" xfId="0" applyFont="1" applyFill="1" applyBorder="1"/>
    <xf numFmtId="1" fontId="28" fillId="0" borderId="0" xfId="0" applyNumberFormat="1" applyFont="1" applyFill="1" applyBorder="1"/>
    <xf numFmtId="165" fontId="28" fillId="0" borderId="0" xfId="0" applyNumberFormat="1" applyFont="1" applyFill="1" applyBorder="1"/>
    <xf numFmtId="10" fontId="28" fillId="0" borderId="0" xfId="0" applyNumberFormat="1" applyFont="1" applyFill="1" applyBorder="1"/>
    <xf numFmtId="1" fontId="27" fillId="0" borderId="0" xfId="0" applyNumberFormat="1" applyFont="1" applyFill="1" applyBorder="1"/>
    <xf numFmtId="0" fontId="27" fillId="0" borderId="0" xfId="0" applyFont="1" applyFill="1" applyBorder="1" applyAlignment="1">
      <alignment horizontal="center"/>
    </xf>
    <xf numFmtId="165" fontId="27" fillId="0" borderId="0" xfId="0" applyNumberFormat="1" applyFont="1" applyFill="1" applyBorder="1"/>
    <xf numFmtId="0" fontId="27" fillId="0" borderId="0" xfId="0" applyFont="1" applyFill="1" applyBorder="1"/>
    <xf numFmtId="164" fontId="28" fillId="0" borderId="0" xfId="0" applyNumberFormat="1" applyFont="1" applyFill="1" applyBorder="1"/>
    <xf numFmtId="3" fontId="28" fillId="0" borderId="0" xfId="0" applyNumberFormat="1" applyFont="1" applyFill="1" applyBorder="1"/>
    <xf numFmtId="164" fontId="4" fillId="9" borderId="52" xfId="0" applyNumberFormat="1" applyFont="1" applyFill="1" applyBorder="1" applyProtection="1">
      <protection locked="0"/>
    </xf>
    <xf numFmtId="164" fontId="27" fillId="0" borderId="0" xfId="0" applyNumberFormat="1" applyFont="1" applyFill="1" applyBorder="1"/>
    <xf numFmtId="0" fontId="5" fillId="2" borderId="2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164" fontId="12" fillId="2" borderId="11" xfId="0" applyNumberFormat="1" applyFont="1" applyFill="1" applyBorder="1" applyAlignment="1">
      <alignment horizontal="center" vertical="top"/>
    </xf>
    <xf numFmtId="164" fontId="12" fillId="9" borderId="11" xfId="0" applyNumberFormat="1" applyFont="1" applyFill="1" applyBorder="1" applyAlignment="1" applyProtection="1">
      <alignment horizontal="center" vertical="top"/>
      <protection locked="0"/>
    </xf>
    <xf numFmtId="164" fontId="13" fillId="2" borderId="37" xfId="0" applyNumberFormat="1" applyFont="1" applyFill="1" applyBorder="1" applyAlignment="1">
      <alignment horizontal="center"/>
    </xf>
    <xf numFmtId="164" fontId="13" fillId="2" borderId="23" xfId="0" applyNumberFormat="1" applyFont="1" applyFill="1" applyBorder="1" applyAlignment="1">
      <alignment horizontal="center"/>
    </xf>
    <xf numFmtId="164" fontId="18" fillId="6" borderId="38" xfId="0" applyNumberFormat="1" applyFont="1" applyFill="1" applyBorder="1" applyAlignment="1">
      <alignment horizontal="center" vertical="top"/>
    </xf>
    <xf numFmtId="0" fontId="5" fillId="2" borderId="56" xfId="0" applyFont="1" applyFill="1" applyBorder="1" applyAlignment="1">
      <alignment horizontal="center"/>
    </xf>
    <xf numFmtId="164" fontId="18" fillId="6" borderId="23" xfId="0" applyNumberFormat="1" applyFont="1" applyFill="1" applyBorder="1" applyAlignment="1">
      <alignment horizontal="center" vertical="top"/>
    </xf>
    <xf numFmtId="164" fontId="13" fillId="0" borderId="6" xfId="0" applyNumberFormat="1" applyFont="1" applyFill="1" applyBorder="1"/>
    <xf numFmtId="10" fontId="27" fillId="10" borderId="0" xfId="0" applyNumberFormat="1" applyFont="1" applyFill="1" applyBorder="1"/>
    <xf numFmtId="0" fontId="28" fillId="10" borderId="0" xfId="0" applyFont="1" applyFill="1" applyBorder="1"/>
    <xf numFmtId="0" fontId="28" fillId="10" borderId="0" xfId="0" applyFont="1" applyFill="1"/>
    <xf numFmtId="164" fontId="27" fillId="10" borderId="0" xfId="0" applyNumberFormat="1" applyFont="1" applyFill="1" applyBorder="1"/>
    <xf numFmtId="0" fontId="27" fillId="10" borderId="0" xfId="0" applyFont="1" applyFill="1" applyBorder="1"/>
    <xf numFmtId="0" fontId="27" fillId="10" borderId="0" xfId="0" applyFont="1" applyFill="1"/>
    <xf numFmtId="164" fontId="28" fillId="10" borderId="0" xfId="0" applyNumberFormat="1" applyFont="1" applyFill="1" applyBorder="1"/>
    <xf numFmtId="1" fontId="18" fillId="0" borderId="0" xfId="0" applyNumberFormat="1" applyFont="1" applyBorder="1"/>
    <xf numFmtId="164" fontId="13" fillId="2" borderId="8" xfId="0" applyNumberFormat="1" applyFont="1" applyFill="1" applyBorder="1"/>
    <xf numFmtId="164" fontId="13" fillId="2" borderId="6" xfId="0" applyNumberFormat="1" applyFont="1" applyFill="1" applyBorder="1"/>
    <xf numFmtId="164" fontId="13" fillId="2" borderId="10" xfId="0" applyNumberFormat="1" applyFont="1" applyFill="1" applyBorder="1"/>
    <xf numFmtId="164" fontId="8" fillId="2" borderId="6" xfId="0" applyNumberFormat="1" applyFont="1" applyFill="1" applyBorder="1"/>
    <xf numFmtId="164" fontId="13" fillId="2" borderId="37" xfId="0" applyNumberFormat="1" applyFont="1" applyFill="1" applyBorder="1"/>
    <xf numFmtId="164" fontId="13" fillId="2" borderId="23" xfId="0" applyNumberFormat="1" applyFont="1" applyFill="1" applyBorder="1"/>
    <xf numFmtId="164" fontId="13" fillId="2" borderId="38" xfId="0" applyNumberFormat="1" applyFont="1" applyFill="1" applyBorder="1"/>
    <xf numFmtId="164" fontId="26" fillId="0" borderId="6" xfId="0" applyNumberFormat="1" applyFont="1" applyFill="1" applyBorder="1"/>
    <xf numFmtId="164" fontId="26" fillId="0" borderId="0" xfId="0" applyNumberFormat="1" applyFont="1" applyFill="1" applyBorder="1"/>
    <xf numFmtId="164" fontId="18" fillId="2" borderId="6" xfId="0" applyNumberFormat="1" applyFont="1" applyFill="1" applyBorder="1"/>
    <xf numFmtId="164" fontId="12" fillId="9" borderId="52" xfId="0" applyNumberFormat="1" applyFont="1" applyFill="1" applyBorder="1" applyProtection="1">
      <protection locked="0"/>
    </xf>
    <xf numFmtId="164" fontId="12" fillId="9" borderId="11" xfId="0" applyNumberFormat="1" applyFont="1" applyFill="1" applyBorder="1" applyProtection="1">
      <protection locked="0"/>
    </xf>
    <xf numFmtId="164" fontId="12" fillId="9" borderId="39" xfId="0" applyNumberFormat="1" applyFont="1" applyFill="1" applyBorder="1" applyProtection="1">
      <protection locked="0"/>
    </xf>
    <xf numFmtId="164" fontId="11" fillId="0" borderId="8" xfId="0" applyNumberFormat="1" applyFont="1" applyBorder="1"/>
    <xf numFmtId="164" fontId="11" fillId="0" borderId="34" xfId="0" applyNumberFormat="1" applyFont="1" applyBorder="1"/>
    <xf numFmtId="164" fontId="11" fillId="0" borderId="38" xfId="0" applyNumberFormat="1" applyFont="1" applyBorder="1"/>
    <xf numFmtId="164" fontId="11" fillId="0" borderId="35" xfId="0" applyNumberFormat="1" applyFont="1" applyBorder="1"/>
    <xf numFmtId="164" fontId="11" fillId="0" borderId="23" xfId="0" applyNumberFormat="1" applyFont="1" applyBorder="1"/>
    <xf numFmtId="164" fontId="11" fillId="0" borderId="37" xfId="0" applyNumberFormat="1" applyFont="1" applyBorder="1"/>
    <xf numFmtId="164" fontId="11" fillId="0" borderId="10" xfId="0" applyNumberFormat="1" applyFont="1" applyBorder="1"/>
    <xf numFmtId="164" fontId="11" fillId="2" borderId="49" xfId="0" applyNumberFormat="1" applyFont="1" applyFill="1" applyBorder="1" applyAlignment="1">
      <alignment horizontal="center"/>
    </xf>
    <xf numFmtId="164" fontId="11" fillId="2" borderId="26" xfId="0" applyNumberFormat="1" applyFont="1" applyFill="1" applyBorder="1" applyAlignment="1">
      <alignment horizontal="center"/>
    </xf>
    <xf numFmtId="164" fontId="11" fillId="2" borderId="50" xfId="0" applyNumberFormat="1" applyFont="1" applyFill="1" applyBorder="1" applyAlignment="1">
      <alignment horizontal="center"/>
    </xf>
    <xf numFmtId="164" fontId="11" fillId="2" borderId="17" xfId="0" applyNumberFormat="1" applyFont="1" applyFill="1" applyBorder="1" applyAlignment="1">
      <alignment horizontal="center"/>
    </xf>
    <xf numFmtId="164" fontId="11" fillId="2" borderId="18" xfId="0" applyNumberFormat="1" applyFont="1" applyFill="1" applyBorder="1" applyAlignment="1">
      <alignment horizontal="center"/>
    </xf>
    <xf numFmtId="164" fontId="11" fillId="2" borderId="19" xfId="0" applyNumberFormat="1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164" fontId="4" fillId="9" borderId="12" xfId="0" applyNumberFormat="1" applyFont="1" applyFill="1" applyBorder="1" applyProtection="1">
      <protection locked="0"/>
    </xf>
    <xf numFmtId="164" fontId="1" fillId="0" borderId="20" xfId="0" applyNumberFormat="1" applyFont="1" applyFill="1" applyBorder="1"/>
    <xf numFmtId="0" fontId="25" fillId="0" borderId="42" xfId="0" applyFont="1" applyFill="1" applyBorder="1" applyAlignment="1">
      <alignment vertical="center" wrapText="1"/>
    </xf>
    <xf numFmtId="0" fontId="23" fillId="0" borderId="40" xfId="0" applyFont="1" applyFill="1" applyBorder="1" applyAlignment="1">
      <alignment vertical="center" wrapText="1"/>
    </xf>
    <xf numFmtId="0" fontId="23" fillId="0" borderId="49" xfId="0" applyFont="1" applyFill="1" applyBorder="1" applyAlignment="1">
      <alignment vertical="center" wrapText="1"/>
    </xf>
    <xf numFmtId="3" fontId="0" fillId="0" borderId="50" xfId="0" applyNumberFormat="1" applyBorder="1"/>
    <xf numFmtId="0" fontId="23" fillId="0" borderId="25" xfId="0" applyFont="1" applyBorder="1" applyAlignment="1">
      <alignment vertical="center" wrapText="1"/>
    </xf>
    <xf numFmtId="0" fontId="25" fillId="0" borderId="42" xfId="0" applyFont="1" applyBorder="1" applyAlignment="1">
      <alignment vertical="center" wrapText="1"/>
    </xf>
    <xf numFmtId="0" fontId="23" fillId="0" borderId="40" xfId="0" applyFont="1" applyBorder="1" applyAlignment="1">
      <alignment vertical="center" wrapText="1"/>
    </xf>
    <xf numFmtId="0" fontId="23" fillId="0" borderId="49" xfId="0" applyFont="1" applyBorder="1" applyAlignment="1">
      <alignment vertical="center" wrapText="1"/>
    </xf>
    <xf numFmtId="3" fontId="0" fillId="0" borderId="43" xfId="0" applyNumberFormat="1" applyBorder="1"/>
    <xf numFmtId="3" fontId="0" fillId="0" borderId="44" xfId="0" applyNumberFormat="1" applyBorder="1"/>
    <xf numFmtId="3" fontId="0" fillId="0" borderId="26" xfId="0" applyNumberFormat="1" applyBorder="1"/>
    <xf numFmtId="3" fontId="0" fillId="4" borderId="7" xfId="0" applyNumberFormat="1" applyFill="1" applyBorder="1"/>
    <xf numFmtId="3" fontId="0" fillId="4" borderId="54" xfId="0" applyNumberFormat="1" applyFill="1" applyBorder="1"/>
    <xf numFmtId="3" fontId="0" fillId="4" borderId="11" xfId="0" applyNumberFormat="1" applyFill="1" applyBorder="1"/>
    <xf numFmtId="3" fontId="0" fillId="4" borderId="46" xfId="0" applyNumberFormat="1" applyFill="1" applyBorder="1"/>
    <xf numFmtId="3" fontId="0" fillId="0" borderId="7" xfId="0" applyNumberFormat="1" applyBorder="1"/>
    <xf numFmtId="3" fontId="0" fillId="0" borderId="54" xfId="0" applyNumberFormat="1" applyBorder="1"/>
    <xf numFmtId="3" fontId="0" fillId="4" borderId="5" xfId="0" applyNumberFormat="1" applyFill="1" applyBorder="1"/>
    <xf numFmtId="3" fontId="0" fillId="4" borderId="41" xfId="0" applyNumberFormat="1" applyFill="1" applyBorder="1"/>
    <xf numFmtId="3" fontId="0" fillId="0" borderId="41" xfId="0" applyNumberFormat="1" applyBorder="1"/>
    <xf numFmtId="9" fontId="0" fillId="0" borderId="0" xfId="0" applyNumberFormat="1"/>
    <xf numFmtId="9" fontId="29" fillId="0" borderId="51" xfId="2" applyFont="1" applyBorder="1" applyAlignment="1">
      <alignment vertical="center"/>
    </xf>
    <xf numFmtId="9" fontId="22" fillId="4" borderId="51" xfId="2" applyFont="1" applyFill="1" applyBorder="1" applyAlignment="1">
      <alignment vertical="center"/>
    </xf>
    <xf numFmtId="9" fontId="29" fillId="4" borderId="51" xfId="2" applyFont="1" applyFill="1" applyBorder="1" applyAlignment="1">
      <alignment vertical="center"/>
    </xf>
    <xf numFmtId="10" fontId="22" fillId="0" borderId="51" xfId="2" applyNumberFormat="1" applyFont="1" applyBorder="1" applyAlignment="1">
      <alignment vertical="center"/>
    </xf>
    <xf numFmtId="3" fontId="0" fillId="9" borderId="41" xfId="0" applyNumberFormat="1" applyFill="1" applyBorder="1"/>
    <xf numFmtId="3" fontId="0" fillId="9" borderId="50" xfId="0" applyNumberFormat="1" applyFill="1" applyBorder="1"/>
    <xf numFmtId="0" fontId="21" fillId="0" borderId="33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4" fontId="3" fillId="9" borderId="18" xfId="0" applyNumberFormat="1" applyFont="1" applyFill="1" applyBorder="1" applyAlignment="1" applyProtection="1">
      <alignment horizontal="left"/>
      <protection locked="0"/>
    </xf>
    <xf numFmtId="14" fontId="4" fillId="9" borderId="18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</cellXfs>
  <cellStyles count="3">
    <cellStyle name="Hypertextový odkaz" xfId="1" builtinId="8"/>
    <cellStyle name="Normální" xfId="0" builtinId="0"/>
    <cellStyle name="Procenta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7D"/>
      <color rgb="FF000099"/>
      <color rgb="FFFFFFCC"/>
      <color rgb="FF66FF66"/>
      <color rgb="FFFFF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fcr.cz/cs/legislativa/legislativni-dokumenty/2020/vyhlaska-c-510-2020-sb-40160" TargetMode="External"/><Relationship Id="rId3" Type="http://schemas.openxmlformats.org/officeDocument/2006/relationships/hyperlink" Target="https://www.airbnb.cz/" TargetMode="External"/><Relationship Id="rId7" Type="http://schemas.openxmlformats.org/officeDocument/2006/relationships/hyperlink" Target="https://www.skyscanner.net/" TargetMode="External"/><Relationship Id="rId2" Type="http://schemas.openxmlformats.org/officeDocument/2006/relationships/hyperlink" Target="https://www.booking.com/" TargetMode="External"/><Relationship Id="rId1" Type="http://schemas.openxmlformats.org/officeDocument/2006/relationships/hyperlink" Target="https://www.uctovani.net/kalkulacka-zahranicni-cesty-stravne-kapesne.php" TargetMode="External"/><Relationship Id="rId6" Type="http://schemas.openxmlformats.org/officeDocument/2006/relationships/hyperlink" Target="https://www.asiana.cz/" TargetMode="External"/><Relationship Id="rId11" Type="http://schemas.openxmlformats.org/officeDocument/2006/relationships/comments" Target="../comments1.xml"/><Relationship Id="rId5" Type="http://schemas.openxmlformats.org/officeDocument/2006/relationships/hyperlink" Target="https://www.letuska.cz/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s://www.finance.cz/dane-a-mzda/mzda/cestovni-nahrady/zahranicni-stravne/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F667-3CAB-42CA-82AD-900796BA023D}">
  <dimension ref="A1:X30"/>
  <sheetViews>
    <sheetView topLeftCell="B1" zoomScale="80" zoomScaleNormal="80" workbookViewId="0">
      <selection activeCell="G20" sqref="G20"/>
    </sheetView>
  </sheetViews>
  <sheetFormatPr defaultRowHeight="14.5" x14ac:dyDescent="0.35"/>
  <cols>
    <col min="1" max="1" width="8.90625" style="6" hidden="1" customWidth="1"/>
    <col min="2" max="2" width="53.1796875" style="6" customWidth="1"/>
    <col min="3" max="12" width="12.54296875" style="6" customWidth="1"/>
    <col min="13" max="13" width="10.81640625" style="6" customWidth="1"/>
    <col min="14" max="14" width="12.36328125" style="6" customWidth="1"/>
    <col min="15" max="15" width="7.54296875" style="6" customWidth="1"/>
    <col min="16" max="16" width="7.453125" style="6" customWidth="1"/>
    <col min="17" max="17" width="7.453125" style="9" customWidth="1"/>
    <col min="18" max="18" width="8.7265625" style="6"/>
    <col min="19" max="19" width="4" style="6" customWidth="1"/>
    <col min="20" max="22" width="8.7265625" style="6"/>
    <col min="23" max="23" width="8.7265625" style="9"/>
    <col min="24" max="24" width="13.08984375" style="6" bestFit="1" customWidth="1"/>
    <col min="25" max="25" width="12.08984375" style="6" customWidth="1"/>
    <col min="26" max="16384" width="8.7265625" style="6"/>
  </cols>
  <sheetData>
    <row r="1" spans="2:24" x14ac:dyDescent="0.35">
      <c r="B1" s="124" t="s">
        <v>62</v>
      </c>
      <c r="C1" s="162"/>
      <c r="D1" s="162"/>
      <c r="I1" s="9"/>
      <c r="J1" s="9"/>
      <c r="K1" s="9"/>
      <c r="L1" s="107"/>
      <c r="M1" s="107"/>
      <c r="N1" s="107"/>
      <c r="O1" s="147"/>
      <c r="P1" s="147"/>
      <c r="Q1" s="166"/>
      <c r="R1" s="147"/>
      <c r="S1" s="107"/>
      <c r="T1" s="107"/>
      <c r="U1" s="107"/>
      <c r="V1" s="107"/>
      <c r="W1" s="94"/>
      <c r="X1" s="107"/>
    </row>
    <row r="2" spans="2:24" x14ac:dyDescent="0.35">
      <c r="B2" s="13" t="s">
        <v>91</v>
      </c>
      <c r="C2" s="13"/>
      <c r="L2" s="107"/>
      <c r="M2" s="107"/>
      <c r="N2" s="107"/>
      <c r="O2" s="107"/>
      <c r="P2" s="107"/>
      <c r="Q2" s="94"/>
      <c r="R2" s="107"/>
      <c r="S2" s="107"/>
      <c r="T2" s="107"/>
      <c r="U2" s="107"/>
      <c r="V2" s="107"/>
      <c r="W2" s="94"/>
      <c r="X2" s="107"/>
    </row>
    <row r="3" spans="2:24" ht="15" thickBot="1" x14ac:dyDescent="0.4">
      <c r="J3" s="271" t="s">
        <v>64</v>
      </c>
      <c r="K3" s="272"/>
      <c r="L3" s="272"/>
      <c r="M3" s="272"/>
      <c r="N3" s="272"/>
      <c r="O3" s="107"/>
      <c r="P3" s="107"/>
      <c r="Q3" s="94"/>
      <c r="R3" s="107"/>
      <c r="S3" s="107"/>
    </row>
    <row r="4" spans="2:24" s="172" customFormat="1" ht="20" customHeight="1" thickBot="1" x14ac:dyDescent="0.4">
      <c r="B4" s="175" t="s">
        <v>107</v>
      </c>
      <c r="C4" s="176">
        <v>2022</v>
      </c>
      <c r="D4" s="176">
        <v>2023</v>
      </c>
      <c r="E4" s="176">
        <v>2024</v>
      </c>
      <c r="F4" s="176">
        <v>2025</v>
      </c>
      <c r="G4" s="177" t="s">
        <v>65</v>
      </c>
      <c r="J4" s="176">
        <v>2022</v>
      </c>
      <c r="K4" s="176">
        <v>2023</v>
      </c>
      <c r="L4" s="176">
        <v>2024</v>
      </c>
      <c r="M4" s="176">
        <v>2025</v>
      </c>
      <c r="N4" s="177" t="s">
        <v>65</v>
      </c>
      <c r="O4" s="240"/>
      <c r="P4" s="240"/>
      <c r="Q4" s="241"/>
      <c r="R4" s="240"/>
      <c r="S4" s="240"/>
      <c r="W4" s="53"/>
    </row>
    <row r="5" spans="2:24" ht="20" customHeight="1" x14ac:dyDescent="0.35">
      <c r="B5" s="173" t="s">
        <v>92</v>
      </c>
      <c r="C5" s="252">
        <f>(vypocty!G17+vypocty!H17)</f>
        <v>0</v>
      </c>
      <c r="D5" s="252">
        <f>(vypocty!M17+vypocty!N17)</f>
        <v>0</v>
      </c>
      <c r="E5" s="252">
        <f>(vypocty!S17+vypocty!T17)</f>
        <v>0</v>
      </c>
      <c r="F5" s="252">
        <f>(vypocty!Y17+vypocty!Z17)</f>
        <v>0</v>
      </c>
      <c r="G5" s="253">
        <f>SUM(C5:F5)</f>
        <v>0</v>
      </c>
      <c r="J5" s="146" t="e">
        <f>C5/$C$18</f>
        <v>#DIV/0!</v>
      </c>
      <c r="K5" s="146" t="e">
        <f>D5/$D$18</f>
        <v>#DIV/0!</v>
      </c>
      <c r="L5" s="146" t="e">
        <f>E5/$E$18</f>
        <v>#DIV/0!</v>
      </c>
      <c r="M5" s="146" t="e">
        <f>F5/$F$18</f>
        <v>#DIV/0!</v>
      </c>
      <c r="N5" s="146" t="e">
        <f t="shared" ref="N5" si="0">G5/$G$18</f>
        <v>#DIV/0!</v>
      </c>
    </row>
    <row r="6" spans="2:24" ht="20" customHeight="1" thickBot="1" x14ac:dyDescent="0.4">
      <c r="B6" s="174" t="s">
        <v>93</v>
      </c>
      <c r="C6" s="254">
        <f>vypocty!G17</f>
        <v>0</v>
      </c>
      <c r="D6" s="254">
        <f>vypocty!M17</f>
        <v>0</v>
      </c>
      <c r="E6" s="254">
        <f>vypocty!S17</f>
        <v>0</v>
      </c>
      <c r="F6" s="254">
        <f>vypocty!Y17</f>
        <v>0</v>
      </c>
      <c r="G6" s="247">
        <f t="shared" ref="G6:G19" si="1">SUM(C6:F6)</f>
        <v>0</v>
      </c>
      <c r="J6" s="265" t="e">
        <f>C6/$C$19</f>
        <v>#DIV/0!</v>
      </c>
      <c r="K6" s="265" t="e">
        <f>D6/$D$19</f>
        <v>#DIV/0!</v>
      </c>
      <c r="L6" s="265" t="e">
        <f>E6/$E$19</f>
        <v>#DIV/0!</v>
      </c>
      <c r="M6" s="265" t="e">
        <f>F6/$F$19</f>
        <v>#DIV/0!</v>
      </c>
      <c r="N6" s="265" t="e">
        <f t="shared" ref="N6" si="2">G6/$G$19</f>
        <v>#DIV/0!</v>
      </c>
    </row>
    <row r="7" spans="2:24" ht="20" customHeight="1" x14ac:dyDescent="0.35">
      <c r="B7" s="178" t="s">
        <v>94</v>
      </c>
      <c r="C7" s="255">
        <f>vypocty!D28</f>
        <v>0</v>
      </c>
      <c r="D7" s="255">
        <f>vypocty!E28</f>
        <v>0</v>
      </c>
      <c r="E7" s="255">
        <f>vypocty!F28</f>
        <v>0</v>
      </c>
      <c r="F7" s="255">
        <f>vypocty!G28</f>
        <v>0</v>
      </c>
      <c r="G7" s="256">
        <f t="shared" si="1"/>
        <v>0</v>
      </c>
      <c r="J7" s="266" t="e">
        <f>C7/$C$18</f>
        <v>#DIV/0!</v>
      </c>
      <c r="K7" s="266" t="e">
        <f>D7/$D$18</f>
        <v>#DIV/0!</v>
      </c>
      <c r="L7" s="266" t="e">
        <f>E7/$E$18</f>
        <v>#DIV/0!</v>
      </c>
      <c r="M7" s="266" t="e">
        <f>F7/$F$18</f>
        <v>#DIV/0!</v>
      </c>
      <c r="N7" s="266" t="e">
        <f t="shared" ref="N7" si="3">G7/$G$18</f>
        <v>#DIV/0!</v>
      </c>
    </row>
    <row r="8" spans="2:24" ht="20" customHeight="1" thickBot="1" x14ac:dyDescent="0.4">
      <c r="B8" s="179" t="s">
        <v>95</v>
      </c>
      <c r="C8" s="257">
        <f>vypocty!D28</f>
        <v>0</v>
      </c>
      <c r="D8" s="257">
        <f>vypocty!E28</f>
        <v>0</v>
      </c>
      <c r="E8" s="257">
        <f>vypocty!F28</f>
        <v>0</v>
      </c>
      <c r="F8" s="257">
        <f>vypocty!G28</f>
        <v>0</v>
      </c>
      <c r="G8" s="258">
        <f t="shared" si="1"/>
        <v>0</v>
      </c>
      <c r="J8" s="267" t="e">
        <f>C8/$C$19</f>
        <v>#DIV/0!</v>
      </c>
      <c r="K8" s="267" t="e">
        <f>D8/$D$19</f>
        <v>#DIV/0!</v>
      </c>
      <c r="L8" s="267" t="e">
        <f>E8/$E$19</f>
        <v>#DIV/0!</v>
      </c>
      <c r="M8" s="267" t="e">
        <f>F8/$F$19</f>
        <v>#DIV/0!</v>
      </c>
      <c r="N8" s="267" t="e">
        <f t="shared" ref="N8" si="4">G8/$G$19</f>
        <v>#DIV/0!</v>
      </c>
    </row>
    <row r="9" spans="2:24" ht="20" customHeight="1" x14ac:dyDescent="0.35">
      <c r="B9" s="173" t="s">
        <v>96</v>
      </c>
      <c r="C9" s="252">
        <f>vypocty!D43</f>
        <v>0</v>
      </c>
      <c r="D9" s="252">
        <f>vypocty!E43</f>
        <v>0</v>
      </c>
      <c r="E9" s="252">
        <f>vypocty!F43</f>
        <v>0</v>
      </c>
      <c r="F9" s="252">
        <f>vypocty!G43</f>
        <v>0</v>
      </c>
      <c r="G9" s="253">
        <f t="shared" si="1"/>
        <v>0</v>
      </c>
      <c r="J9" s="146" t="e">
        <f>C9/$C$18</f>
        <v>#DIV/0!</v>
      </c>
      <c r="K9" s="146" t="e">
        <f>D9/$D$18</f>
        <v>#DIV/0!</v>
      </c>
      <c r="L9" s="146" t="e">
        <f>E9/$E$18</f>
        <v>#DIV/0!</v>
      </c>
      <c r="M9" s="146" t="e">
        <f>F9/$F$18</f>
        <v>#DIV/0!</v>
      </c>
      <c r="N9" s="146" t="e">
        <f t="shared" ref="N9" si="5">G9/$G$18</f>
        <v>#DIV/0!</v>
      </c>
    </row>
    <row r="10" spans="2:24" ht="20" customHeight="1" thickBot="1" x14ac:dyDescent="0.4">
      <c r="B10" s="174" t="s">
        <v>97</v>
      </c>
      <c r="C10" s="254">
        <f>vypocty!D43</f>
        <v>0</v>
      </c>
      <c r="D10" s="254">
        <f>vypocty!E43</f>
        <v>0</v>
      </c>
      <c r="E10" s="254">
        <f>vypocty!F43</f>
        <v>0</v>
      </c>
      <c r="F10" s="254">
        <f>vypocty!G43</f>
        <v>0</v>
      </c>
      <c r="G10" s="247">
        <f t="shared" si="1"/>
        <v>0</v>
      </c>
      <c r="J10" s="265" t="e">
        <f>C10/$C$19</f>
        <v>#DIV/0!</v>
      </c>
      <c r="K10" s="265" t="e">
        <f>D10/$D$19</f>
        <v>#DIV/0!</v>
      </c>
      <c r="L10" s="265" t="e">
        <f>E10/$E$19</f>
        <v>#DIV/0!</v>
      </c>
      <c r="M10" s="265" t="e">
        <f>F10/$F$19</f>
        <v>#DIV/0!</v>
      </c>
      <c r="N10" s="265" t="e">
        <f t="shared" ref="N10" si="6">G10/$G$19</f>
        <v>#DIV/0!</v>
      </c>
    </row>
    <row r="11" spans="2:24" ht="36" customHeight="1" x14ac:dyDescent="0.35">
      <c r="B11" s="178" t="s">
        <v>98</v>
      </c>
      <c r="C11" s="255">
        <f>vypocty!D51</f>
        <v>0</v>
      </c>
      <c r="D11" s="255">
        <f>vypocty!G51</f>
        <v>0</v>
      </c>
      <c r="E11" s="255">
        <f>vypocty!J51</f>
        <v>0</v>
      </c>
      <c r="F11" s="255">
        <f>vypocty!M51</f>
        <v>0</v>
      </c>
      <c r="G11" s="256">
        <f t="shared" si="1"/>
        <v>0</v>
      </c>
      <c r="J11" s="266" t="e">
        <f>C11/$C$18</f>
        <v>#DIV/0!</v>
      </c>
      <c r="K11" s="266" t="e">
        <f>D11/$D$18</f>
        <v>#DIV/0!</v>
      </c>
      <c r="L11" s="266" t="e">
        <f>E11/$E$18</f>
        <v>#DIV/0!</v>
      </c>
      <c r="M11" s="266" t="e">
        <f>F11/$F$18</f>
        <v>#DIV/0!</v>
      </c>
      <c r="N11" s="266" t="e">
        <f t="shared" ref="N11" si="7">G11/$G$18</f>
        <v>#DIV/0!</v>
      </c>
    </row>
    <row r="12" spans="2:24" ht="36" customHeight="1" thickBot="1" x14ac:dyDescent="0.4">
      <c r="B12" s="179" t="s">
        <v>99</v>
      </c>
      <c r="C12" s="257">
        <f>vypocty!E51</f>
        <v>0</v>
      </c>
      <c r="D12" s="257">
        <f>vypocty!H51</f>
        <v>0</v>
      </c>
      <c r="E12" s="257">
        <f>vypocty!K51</f>
        <v>0</v>
      </c>
      <c r="F12" s="257">
        <f>vypocty!N51</f>
        <v>0</v>
      </c>
      <c r="G12" s="258">
        <f t="shared" si="1"/>
        <v>0</v>
      </c>
      <c r="J12" s="267" t="e">
        <f>C12/$C$19</f>
        <v>#DIV/0!</v>
      </c>
      <c r="K12" s="267" t="e">
        <f>D12/$D$19</f>
        <v>#DIV/0!</v>
      </c>
      <c r="L12" s="267" t="e">
        <f>E12/$E$19</f>
        <v>#DIV/0!</v>
      </c>
      <c r="M12" s="267" t="e">
        <f>F12/$F$19</f>
        <v>#DIV/0!</v>
      </c>
      <c r="N12" s="267" t="e">
        <f t="shared" ref="N12" si="8">G12/$G$19</f>
        <v>#DIV/0!</v>
      </c>
    </row>
    <row r="13" spans="2:24" ht="20" customHeight="1" x14ac:dyDescent="0.35">
      <c r="B13" s="173" t="s">
        <v>100</v>
      </c>
      <c r="C13" s="252">
        <f>vypocty!D36</f>
        <v>0</v>
      </c>
      <c r="D13" s="252">
        <f>vypocty!E36</f>
        <v>0</v>
      </c>
      <c r="E13" s="252">
        <f>vypocty!F36</f>
        <v>0</v>
      </c>
      <c r="F13" s="252">
        <f>vypocty!G36</f>
        <v>0</v>
      </c>
      <c r="G13" s="253">
        <f t="shared" si="1"/>
        <v>0</v>
      </c>
      <c r="J13" s="146" t="e">
        <f>C13/$C$18</f>
        <v>#DIV/0!</v>
      </c>
      <c r="K13" s="146" t="e">
        <f>D13/$D$18</f>
        <v>#DIV/0!</v>
      </c>
      <c r="L13" s="146" t="e">
        <f>E13/$E$18</f>
        <v>#DIV/0!</v>
      </c>
      <c r="M13" s="146" t="e">
        <f>F13/$F$18</f>
        <v>#DIV/0!</v>
      </c>
      <c r="N13" s="146" t="e">
        <f t="shared" ref="N13" si="9">G13/$G$18</f>
        <v>#DIV/0!</v>
      </c>
    </row>
    <row r="14" spans="2:24" ht="20" customHeight="1" thickBot="1" x14ac:dyDescent="0.4">
      <c r="B14" s="174" t="s">
        <v>101</v>
      </c>
      <c r="C14" s="254">
        <f>vypocty!D36</f>
        <v>0</v>
      </c>
      <c r="D14" s="254">
        <f>vypocty!E36</f>
        <v>0</v>
      </c>
      <c r="E14" s="254">
        <f>vypocty!F36</f>
        <v>0</v>
      </c>
      <c r="F14" s="254">
        <f>vypocty!G36</f>
        <v>0</v>
      </c>
      <c r="G14" s="247">
        <f t="shared" si="1"/>
        <v>0</v>
      </c>
      <c r="J14" s="265" t="e">
        <f>C14/$C$19</f>
        <v>#DIV/0!</v>
      </c>
      <c r="K14" s="265" t="e">
        <f>D14/$D$19</f>
        <v>#DIV/0!</v>
      </c>
      <c r="L14" s="265" t="e">
        <f>E14/$E$19</f>
        <v>#DIV/0!</v>
      </c>
      <c r="M14" s="265" t="e">
        <f>F14/$F$19</f>
        <v>#DIV/0!</v>
      </c>
      <c r="N14" s="265" t="e">
        <f t="shared" ref="N14" si="10">G14/$G$19</f>
        <v>#DIV/0!</v>
      </c>
    </row>
    <row r="15" spans="2:24" ht="20" customHeight="1" x14ac:dyDescent="0.35">
      <c r="B15" s="178" t="s">
        <v>102</v>
      </c>
      <c r="C15" s="255">
        <v>0.25</v>
      </c>
      <c r="D15" s="259"/>
      <c r="E15" s="259"/>
      <c r="F15" s="259"/>
      <c r="G15" s="260"/>
      <c r="J15" s="264" t="e">
        <f>J6+J8+J10+J12+J14</f>
        <v>#DIV/0!</v>
      </c>
    </row>
    <row r="16" spans="2:24" ht="20" customHeight="1" x14ac:dyDescent="0.35">
      <c r="B16" s="180" t="s">
        <v>103</v>
      </c>
      <c r="C16" s="261">
        <f>vypocty!F58</f>
        <v>0</v>
      </c>
      <c r="D16" s="261">
        <f>vypocty!I58</f>
        <v>0</v>
      </c>
      <c r="E16" s="261">
        <f>vypocty!L58</f>
        <v>0</v>
      </c>
      <c r="F16" s="261">
        <f>vypocty!O58</f>
        <v>0</v>
      </c>
      <c r="G16" s="262">
        <f t="shared" si="1"/>
        <v>0</v>
      </c>
      <c r="H16" s="7"/>
      <c r="J16" s="268" t="e">
        <f>C17/(C6+C8+C10+C12+C14)</f>
        <v>#DIV/0!</v>
      </c>
      <c r="K16" s="268" t="e">
        <f t="shared" ref="K16:M16" si="11">D17/(D6+D8+D10+D12+D14)</f>
        <v>#DIV/0!</v>
      </c>
      <c r="L16" s="268" t="e">
        <f t="shared" si="11"/>
        <v>#DIV/0!</v>
      </c>
      <c r="M16" s="268" t="e">
        <f t="shared" si="11"/>
        <v>#DIV/0!</v>
      </c>
      <c r="N16" s="146" t="e">
        <f>AVERAGE(J16:M16)</f>
        <v>#DIV/0!</v>
      </c>
    </row>
    <row r="17" spans="2:14" ht="20" customHeight="1" thickBot="1" x14ac:dyDescent="0.4">
      <c r="B17" s="179" t="s">
        <v>104</v>
      </c>
      <c r="C17" s="257">
        <f>vypocty!F58</f>
        <v>0</v>
      </c>
      <c r="D17" s="257">
        <f>vypocty!I58</f>
        <v>0</v>
      </c>
      <c r="E17" s="257">
        <f>vypocty!L58</f>
        <v>0</v>
      </c>
      <c r="F17" s="257">
        <f>vypocty!O58</f>
        <v>0</v>
      </c>
      <c r="G17" s="258">
        <f t="shared" si="1"/>
        <v>0</v>
      </c>
      <c r="J17" s="146" t="e">
        <f>C16/(C5+C7+C9+C11+C13)</f>
        <v>#DIV/0!</v>
      </c>
      <c r="K17" s="146" t="e">
        <f t="shared" ref="K17:M17" si="12">D16/(D5+D7+D9+D11+D13)</f>
        <v>#DIV/0!</v>
      </c>
      <c r="L17" s="146" t="e">
        <f t="shared" si="12"/>
        <v>#DIV/0!</v>
      </c>
      <c r="M17" s="146" t="e">
        <f t="shared" si="12"/>
        <v>#DIV/0!</v>
      </c>
      <c r="N17" s="146" t="e">
        <f>AVERAGE(J17:M17)</f>
        <v>#DIV/0!</v>
      </c>
    </row>
    <row r="18" spans="2:14" ht="20" customHeight="1" x14ac:dyDescent="0.35">
      <c r="B18" s="173" t="s">
        <v>105</v>
      </c>
      <c r="C18" s="252">
        <f>vypocty!F65</f>
        <v>0</v>
      </c>
      <c r="D18" s="252">
        <f>vypocty!I65</f>
        <v>0</v>
      </c>
      <c r="E18" s="252">
        <f>vypocty!L65</f>
        <v>0</v>
      </c>
      <c r="F18" s="252">
        <f>vypocty!O65</f>
        <v>0</v>
      </c>
      <c r="G18" s="253">
        <f t="shared" si="1"/>
        <v>0</v>
      </c>
      <c r="J18" s="146" t="e">
        <f>C18/$C$18</f>
        <v>#DIV/0!</v>
      </c>
      <c r="K18" s="146" t="e">
        <f>D18/$D$18</f>
        <v>#DIV/0!</v>
      </c>
      <c r="L18" s="146" t="e">
        <f>E18/$E$18</f>
        <v>#DIV/0!</v>
      </c>
      <c r="M18" s="146" t="e">
        <f>F18/$F$18</f>
        <v>#DIV/0!</v>
      </c>
      <c r="N18" s="146" t="e">
        <f t="shared" ref="N18" si="13">G18/$G$18</f>
        <v>#DIV/0!</v>
      </c>
    </row>
    <row r="19" spans="2:14" ht="20" customHeight="1" thickBot="1" x14ac:dyDescent="0.4">
      <c r="B19" s="174" t="s">
        <v>106</v>
      </c>
      <c r="C19" s="254">
        <f>vypocty!G65</f>
        <v>0</v>
      </c>
      <c r="D19" s="254">
        <f>vypocty!J65</f>
        <v>0</v>
      </c>
      <c r="E19" s="254">
        <f>vypocty!M65</f>
        <v>0</v>
      </c>
      <c r="F19" s="254">
        <f>vypocty!P65</f>
        <v>0</v>
      </c>
      <c r="G19" s="247">
        <f t="shared" si="1"/>
        <v>0</v>
      </c>
      <c r="J19" s="146" t="e">
        <f>C19/$C$19</f>
        <v>#DIV/0!</v>
      </c>
      <c r="K19" s="146" t="e">
        <f>D19/$D$19</f>
        <v>#DIV/0!</v>
      </c>
      <c r="L19" s="146" t="e">
        <f>E19/$E$19</f>
        <v>#DIV/0!</v>
      </c>
      <c r="M19" s="146" t="e">
        <f>F19/$F$19</f>
        <v>#DIV/0!</v>
      </c>
      <c r="N19" s="146" t="e">
        <f t="shared" ref="N19" si="14">G19/$G$19</f>
        <v>#DIV/0!</v>
      </c>
    </row>
    <row r="20" spans="2:14" ht="15" thickBot="1" x14ac:dyDescent="0.4">
      <c r="B20" s="248"/>
    </row>
    <row r="21" spans="2:14" x14ac:dyDescent="0.35">
      <c r="B21" s="249" t="s">
        <v>108</v>
      </c>
      <c r="C21" s="253"/>
      <c r="D21" s="6" t="s">
        <v>113</v>
      </c>
    </row>
    <row r="22" spans="2:14" x14ac:dyDescent="0.35">
      <c r="B22" s="250" t="s">
        <v>35</v>
      </c>
      <c r="C22" s="263">
        <f>G19</f>
        <v>0</v>
      </c>
      <c r="D22" s="125">
        <f>3100000-C22</f>
        <v>3100000</v>
      </c>
    </row>
    <row r="23" spans="2:14" x14ac:dyDescent="0.35">
      <c r="B23" s="250" t="s">
        <v>36</v>
      </c>
      <c r="C23" s="269"/>
      <c r="E23" s="125"/>
    </row>
    <row r="24" spans="2:14" ht="15" thickBot="1" x14ac:dyDescent="0.4">
      <c r="B24" s="251" t="s">
        <v>37</v>
      </c>
      <c r="C24" s="270"/>
    </row>
    <row r="25" spans="2:14" ht="15" thickBot="1" x14ac:dyDescent="0.4">
      <c r="B25" s="181"/>
      <c r="C25" s="125"/>
    </row>
    <row r="26" spans="2:14" x14ac:dyDescent="0.35">
      <c r="B26" s="244" t="s">
        <v>109</v>
      </c>
      <c r="C26" s="253">
        <f>G18</f>
        <v>0</v>
      </c>
    </row>
    <row r="27" spans="2:14" x14ac:dyDescent="0.35">
      <c r="B27" s="245" t="s">
        <v>110</v>
      </c>
      <c r="C27" s="263">
        <f>G19</f>
        <v>0</v>
      </c>
    </row>
    <row r="28" spans="2:14" x14ac:dyDescent="0.35">
      <c r="B28" s="245" t="s">
        <v>111</v>
      </c>
      <c r="C28" s="263">
        <f>G18</f>
        <v>0</v>
      </c>
    </row>
    <row r="29" spans="2:14" ht="15" thickBot="1" x14ac:dyDescent="0.4">
      <c r="B29" s="246" t="s">
        <v>112</v>
      </c>
      <c r="C29" s="247">
        <f>C26-C27-C23-C24</f>
        <v>0</v>
      </c>
    </row>
    <row r="30" spans="2:14" x14ac:dyDescent="0.35">
      <c r="B30" s="172"/>
    </row>
  </sheetData>
  <sheetProtection selectLockedCells="1"/>
  <mergeCells count="1">
    <mergeCell ref="J3:N3"/>
  </mergeCells>
  <conditionalFormatting sqref="G19">
    <cfRule type="cellIs" dxfId="4" priority="3" operator="greaterThan">
      <formula>3100000</formula>
    </cfRule>
  </conditionalFormatting>
  <conditionalFormatting sqref="D22">
    <cfRule type="cellIs" dxfId="3" priority="2" operator="lessThan">
      <formula>0</formula>
    </cfRule>
    <cfRule type="cellIs" dxfId="2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2"/>
  <sheetViews>
    <sheetView tabSelected="1" zoomScale="70" zoomScaleNormal="70" workbookViewId="0">
      <selection activeCell="Y12" sqref="Y12"/>
    </sheetView>
  </sheetViews>
  <sheetFormatPr defaultColWidth="8.90625" defaultRowHeight="14.5" x14ac:dyDescent="0.35"/>
  <cols>
    <col min="1" max="1" width="32.90625" style="6" customWidth="1"/>
    <col min="2" max="2" width="22.08984375" style="6" customWidth="1"/>
    <col min="3" max="3" width="10.453125" style="6" customWidth="1"/>
    <col min="4" max="4" width="16.54296875" style="6" customWidth="1"/>
    <col min="5" max="5" width="15" style="6" customWidth="1"/>
    <col min="6" max="6" width="14.54296875" style="6" customWidth="1"/>
    <col min="7" max="7" width="13.90625" style="6" customWidth="1"/>
    <col min="8" max="8" width="13.54296875" style="6" customWidth="1"/>
    <col min="9" max="9" width="14.08984375" style="8" customWidth="1"/>
    <col min="10" max="10" width="13.90625" style="6" bestFit="1" customWidth="1"/>
    <col min="11" max="11" width="12.453125" style="6" customWidth="1"/>
    <col min="12" max="12" width="17.453125" style="6" customWidth="1"/>
    <col min="13" max="13" width="14.54296875" style="8" customWidth="1"/>
    <col min="14" max="14" width="12.54296875" style="6" customWidth="1"/>
    <col min="15" max="15" width="13.90625" style="14" customWidth="1"/>
    <col min="16" max="16" width="14.54296875" style="9" customWidth="1"/>
    <col min="17" max="17" width="14.54296875" style="15" customWidth="1"/>
    <col min="18" max="18" width="14.453125" style="6" customWidth="1"/>
    <col min="19" max="20" width="12.54296875" style="6" customWidth="1"/>
    <col min="21" max="21" width="14.54296875" style="6" customWidth="1"/>
    <col min="22" max="22" width="14.453125" style="6" customWidth="1"/>
    <col min="23" max="23" width="18.453125" style="6" customWidth="1"/>
    <col min="24" max="24" width="13.453125" style="6" customWidth="1"/>
    <col min="25" max="25" width="14.453125" style="6" customWidth="1"/>
    <col min="26" max="28" width="14.08984375" style="6" customWidth="1"/>
    <col min="29" max="29" width="15.08984375" style="6" customWidth="1"/>
    <col min="30" max="16384" width="8.90625" style="6"/>
  </cols>
  <sheetData>
    <row r="1" spans="1:30" x14ac:dyDescent="0.35">
      <c r="A1" s="1" t="s">
        <v>80</v>
      </c>
      <c r="B1" s="1"/>
    </row>
    <row r="2" spans="1:30" x14ac:dyDescent="0.35">
      <c r="A2" s="148" t="s">
        <v>0</v>
      </c>
      <c r="B2" s="148"/>
      <c r="F2" s="13"/>
      <c r="J2"/>
    </row>
    <row r="3" spans="1:30" x14ac:dyDescent="0.35">
      <c r="A3" s="12" t="s">
        <v>79</v>
      </c>
      <c r="B3" s="12"/>
    </row>
    <row r="4" spans="1:30" x14ac:dyDescent="0.35">
      <c r="A4" s="13" t="s">
        <v>1</v>
      </c>
      <c r="B4" s="12"/>
    </row>
    <row r="5" spans="1:30" x14ac:dyDescent="0.35">
      <c r="A5" s="47" t="s">
        <v>43</v>
      </c>
      <c r="B5" s="48" t="s">
        <v>81</v>
      </c>
    </row>
    <row r="6" spans="1:30" x14ac:dyDescent="0.35">
      <c r="A6" s="6" t="s">
        <v>31</v>
      </c>
      <c r="B6" s="170">
        <v>44743</v>
      </c>
    </row>
    <row r="7" spans="1:30" x14ac:dyDescent="0.35">
      <c r="A7" s="6" t="s">
        <v>32</v>
      </c>
      <c r="B7" s="170">
        <v>46022</v>
      </c>
    </row>
    <row r="8" spans="1:30" ht="15" thickBot="1" x14ac:dyDescent="0.4">
      <c r="A8" s="6" t="s">
        <v>68</v>
      </c>
      <c r="B8" s="171" t="s">
        <v>82</v>
      </c>
      <c r="D8" s="274">
        <v>44743</v>
      </c>
      <c r="E8" s="274"/>
      <c r="F8" s="53">
        <v>1.3580000000000001</v>
      </c>
      <c r="G8" s="9"/>
      <c r="M8" s="43"/>
      <c r="N8" s="60"/>
      <c r="Y8" s="273" t="s">
        <v>87</v>
      </c>
      <c r="Z8" s="273"/>
    </row>
    <row r="9" spans="1:30" ht="15" customHeight="1" thickBot="1" x14ac:dyDescent="0.4">
      <c r="C9" s="275" t="s">
        <v>83</v>
      </c>
      <c r="D9" s="276"/>
      <c r="E9" s="276"/>
      <c r="F9" s="276"/>
      <c r="G9" s="276"/>
      <c r="H9" s="277"/>
      <c r="I9" s="275" t="s">
        <v>84</v>
      </c>
      <c r="J9" s="276"/>
      <c r="K9" s="276"/>
      <c r="L9" s="276"/>
      <c r="M9" s="276"/>
      <c r="N9" s="277"/>
      <c r="O9" s="275" t="s">
        <v>85</v>
      </c>
      <c r="P9" s="276"/>
      <c r="Q9" s="276"/>
      <c r="R9" s="276"/>
      <c r="S9" s="276"/>
      <c r="T9" s="277"/>
      <c r="U9" s="275" t="s">
        <v>86</v>
      </c>
      <c r="V9" s="276"/>
      <c r="W9" s="276"/>
      <c r="X9" s="276"/>
      <c r="Y9" s="276"/>
      <c r="Z9" s="277"/>
      <c r="AA9" s="134"/>
      <c r="AB9" s="135"/>
      <c r="AC9" s="136"/>
    </row>
    <row r="10" spans="1:30" s="50" customFormat="1" ht="33" customHeight="1" x14ac:dyDescent="0.35">
      <c r="A10" s="62" t="s">
        <v>47</v>
      </c>
      <c r="B10" s="59" t="s">
        <v>33</v>
      </c>
      <c r="C10" s="52" t="s">
        <v>63</v>
      </c>
      <c r="D10" s="52" t="s">
        <v>38</v>
      </c>
      <c r="E10" s="52" t="s">
        <v>42</v>
      </c>
      <c r="F10" s="52" t="s">
        <v>90</v>
      </c>
      <c r="G10" s="52" t="s">
        <v>44</v>
      </c>
      <c r="H10" s="52" t="s">
        <v>45</v>
      </c>
      <c r="I10" s="52" t="s">
        <v>46</v>
      </c>
      <c r="J10" s="52" t="s">
        <v>38</v>
      </c>
      <c r="K10" s="52" t="s">
        <v>42</v>
      </c>
      <c r="L10" s="52" t="s">
        <v>90</v>
      </c>
      <c r="M10" s="52" t="s">
        <v>44</v>
      </c>
      <c r="N10" s="52" t="s">
        <v>45</v>
      </c>
      <c r="O10" s="52" t="s">
        <v>46</v>
      </c>
      <c r="P10" s="52" t="s">
        <v>38</v>
      </c>
      <c r="Q10" s="52" t="s">
        <v>42</v>
      </c>
      <c r="R10" s="52" t="s">
        <v>90</v>
      </c>
      <c r="S10" s="52" t="s">
        <v>44</v>
      </c>
      <c r="T10" s="52" t="s">
        <v>45</v>
      </c>
      <c r="U10" s="52" t="s">
        <v>46</v>
      </c>
      <c r="V10" s="52" t="s">
        <v>38</v>
      </c>
      <c r="W10" s="52" t="s">
        <v>42</v>
      </c>
      <c r="X10" s="52" t="s">
        <v>90</v>
      </c>
      <c r="Y10" s="52" t="s">
        <v>44</v>
      </c>
      <c r="Z10" s="52" t="s">
        <v>45</v>
      </c>
      <c r="AA10" s="110" t="s">
        <v>57</v>
      </c>
      <c r="AB10" s="110" t="s">
        <v>58</v>
      </c>
      <c r="AC10" s="110" t="s">
        <v>59</v>
      </c>
      <c r="AD10" s="49"/>
    </row>
    <row r="11" spans="1:30" x14ac:dyDescent="0.35">
      <c r="A11" s="149" t="s">
        <v>73</v>
      </c>
      <c r="B11" s="149" t="s">
        <v>41</v>
      </c>
      <c r="C11" s="150"/>
      <c r="D11" s="151">
        <v>0</v>
      </c>
      <c r="E11" s="150">
        <v>6</v>
      </c>
      <c r="F11" s="51">
        <f t="shared" ref="F11:F16" si="0">C11*D11*E11*$F$8</f>
        <v>0</v>
      </c>
      <c r="G11" s="151">
        <v>0</v>
      </c>
      <c r="H11" s="54">
        <f>F11-G11</f>
        <v>0</v>
      </c>
      <c r="I11" s="150"/>
      <c r="J11" s="151">
        <v>0</v>
      </c>
      <c r="K11" s="150">
        <v>12</v>
      </c>
      <c r="L11" s="51">
        <f>I11*J11*K11*$F$8</f>
        <v>0</v>
      </c>
      <c r="M11" s="151">
        <v>0</v>
      </c>
      <c r="N11" s="54">
        <f>L11-M11</f>
        <v>0</v>
      </c>
      <c r="O11" s="150"/>
      <c r="P11" s="151">
        <v>0</v>
      </c>
      <c r="Q11" s="150">
        <v>12</v>
      </c>
      <c r="R11" s="51">
        <f t="shared" ref="R11:R16" si="1">O11*P11*Q11*$F$8</f>
        <v>0</v>
      </c>
      <c r="S11" s="151">
        <v>0</v>
      </c>
      <c r="T11" s="54">
        <f>R11-S11</f>
        <v>0</v>
      </c>
      <c r="U11" s="150"/>
      <c r="V11" s="151">
        <v>0</v>
      </c>
      <c r="W11" s="150">
        <v>6</v>
      </c>
      <c r="X11" s="51">
        <f t="shared" ref="X11:X16" si="2">U11*V11*W11*$F$8</f>
        <v>0</v>
      </c>
      <c r="Y11" s="151">
        <v>0</v>
      </c>
      <c r="Z11" s="54">
        <f>X11-Y11</f>
        <v>0</v>
      </c>
      <c r="AA11" s="21">
        <f>F11+L11+R11+X11</f>
        <v>0</v>
      </c>
      <c r="AB11" s="21">
        <f t="shared" ref="AB11:AC15" si="3">G11+M11+Y11+S11</f>
        <v>0</v>
      </c>
      <c r="AC11" s="137">
        <f t="shared" si="3"/>
        <v>0</v>
      </c>
      <c r="AD11" s="4"/>
    </row>
    <row r="12" spans="1:30" x14ac:dyDescent="0.35">
      <c r="A12" s="149" t="s">
        <v>74</v>
      </c>
      <c r="B12" s="152" t="s">
        <v>40</v>
      </c>
      <c r="C12" s="150"/>
      <c r="D12" s="151">
        <v>0</v>
      </c>
      <c r="E12" s="150">
        <v>6</v>
      </c>
      <c r="F12" s="51">
        <f t="shared" si="0"/>
        <v>0</v>
      </c>
      <c r="G12" s="151">
        <v>0</v>
      </c>
      <c r="H12" s="54">
        <f>F12-G12</f>
        <v>0</v>
      </c>
      <c r="I12" s="150"/>
      <c r="J12" s="151">
        <v>0</v>
      </c>
      <c r="K12" s="150">
        <v>12</v>
      </c>
      <c r="L12" s="51">
        <f t="shared" ref="L12:L16" si="4">I12*J12*K12*$F$8</f>
        <v>0</v>
      </c>
      <c r="M12" s="151">
        <v>0</v>
      </c>
      <c r="N12" s="54">
        <f t="shared" ref="N12:N17" si="5">L12-M12</f>
        <v>0</v>
      </c>
      <c r="O12" s="150"/>
      <c r="P12" s="151">
        <v>0</v>
      </c>
      <c r="Q12" s="150">
        <v>12</v>
      </c>
      <c r="R12" s="51">
        <f t="shared" si="1"/>
        <v>0</v>
      </c>
      <c r="S12" s="151">
        <v>0</v>
      </c>
      <c r="T12" s="54">
        <f t="shared" ref="T12:T17" si="6">R12-S12</f>
        <v>0</v>
      </c>
      <c r="U12" s="150"/>
      <c r="V12" s="151">
        <v>0</v>
      </c>
      <c r="W12" s="150">
        <v>6</v>
      </c>
      <c r="X12" s="51">
        <f t="shared" si="2"/>
        <v>0</v>
      </c>
      <c r="Y12" s="151">
        <v>0</v>
      </c>
      <c r="Z12" s="54">
        <f t="shared" ref="Z12:Z17" si="7">X12-Y12</f>
        <v>0</v>
      </c>
      <c r="AA12" s="21">
        <f>F12+L12+R12+X12</f>
        <v>0</v>
      </c>
      <c r="AB12" s="21">
        <f t="shared" si="3"/>
        <v>0</v>
      </c>
      <c r="AC12" s="137">
        <f t="shared" si="3"/>
        <v>0</v>
      </c>
      <c r="AD12" s="4"/>
    </row>
    <row r="13" spans="1:30" x14ac:dyDescent="0.35">
      <c r="A13" s="149" t="s">
        <v>75</v>
      </c>
      <c r="B13" s="149" t="s">
        <v>39</v>
      </c>
      <c r="C13" s="150"/>
      <c r="D13" s="151">
        <v>0</v>
      </c>
      <c r="E13" s="150">
        <v>6</v>
      </c>
      <c r="F13" s="51">
        <f t="shared" si="0"/>
        <v>0</v>
      </c>
      <c r="G13" s="151">
        <v>0</v>
      </c>
      <c r="H13" s="54">
        <f t="shared" ref="H13:H16" si="8">F13-G13</f>
        <v>0</v>
      </c>
      <c r="I13" s="150"/>
      <c r="J13" s="151">
        <v>0</v>
      </c>
      <c r="K13" s="150">
        <v>12</v>
      </c>
      <c r="L13" s="51">
        <f t="shared" si="4"/>
        <v>0</v>
      </c>
      <c r="M13" s="151">
        <v>0</v>
      </c>
      <c r="N13" s="54">
        <f t="shared" si="5"/>
        <v>0</v>
      </c>
      <c r="O13" s="150"/>
      <c r="P13" s="151">
        <v>0</v>
      </c>
      <c r="Q13" s="150">
        <v>12</v>
      </c>
      <c r="R13" s="51">
        <f t="shared" si="1"/>
        <v>0</v>
      </c>
      <c r="S13" s="151">
        <v>0</v>
      </c>
      <c r="T13" s="54">
        <f t="shared" si="6"/>
        <v>0</v>
      </c>
      <c r="U13" s="150"/>
      <c r="V13" s="151">
        <v>0</v>
      </c>
      <c r="W13" s="150">
        <v>6</v>
      </c>
      <c r="X13" s="51">
        <f t="shared" si="2"/>
        <v>0</v>
      </c>
      <c r="Y13" s="151">
        <v>0</v>
      </c>
      <c r="Z13" s="54">
        <f t="shared" si="7"/>
        <v>0</v>
      </c>
      <c r="AA13" s="21">
        <f>F13+L13+R13+X13</f>
        <v>0</v>
      </c>
      <c r="AB13" s="21">
        <f t="shared" si="3"/>
        <v>0</v>
      </c>
      <c r="AC13" s="137">
        <f t="shared" si="3"/>
        <v>0</v>
      </c>
      <c r="AD13" s="4"/>
    </row>
    <row r="14" spans="1:30" x14ac:dyDescent="0.35">
      <c r="A14" s="149" t="s">
        <v>76</v>
      </c>
      <c r="B14" s="149" t="s">
        <v>39</v>
      </c>
      <c r="C14" s="150"/>
      <c r="D14" s="151">
        <v>0</v>
      </c>
      <c r="E14" s="150">
        <v>6</v>
      </c>
      <c r="F14" s="51">
        <f t="shared" si="0"/>
        <v>0</v>
      </c>
      <c r="G14" s="151">
        <v>0</v>
      </c>
      <c r="H14" s="54">
        <f t="shared" si="8"/>
        <v>0</v>
      </c>
      <c r="I14" s="150"/>
      <c r="J14" s="151">
        <v>0</v>
      </c>
      <c r="K14" s="150">
        <v>12</v>
      </c>
      <c r="L14" s="51">
        <f t="shared" si="4"/>
        <v>0</v>
      </c>
      <c r="M14" s="151">
        <v>0</v>
      </c>
      <c r="N14" s="54">
        <f t="shared" si="5"/>
        <v>0</v>
      </c>
      <c r="O14" s="150"/>
      <c r="P14" s="151">
        <v>0</v>
      </c>
      <c r="Q14" s="150">
        <v>12</v>
      </c>
      <c r="R14" s="51">
        <f t="shared" si="1"/>
        <v>0</v>
      </c>
      <c r="S14" s="151">
        <v>0</v>
      </c>
      <c r="T14" s="54">
        <f t="shared" si="6"/>
        <v>0</v>
      </c>
      <c r="U14" s="150"/>
      <c r="V14" s="151">
        <v>0</v>
      </c>
      <c r="W14" s="150">
        <v>6</v>
      </c>
      <c r="X14" s="51">
        <f t="shared" si="2"/>
        <v>0</v>
      </c>
      <c r="Y14" s="151">
        <v>0</v>
      </c>
      <c r="Z14" s="54">
        <f t="shared" si="7"/>
        <v>0</v>
      </c>
      <c r="AA14" s="21">
        <f>F14+L14+R14+X14</f>
        <v>0</v>
      </c>
      <c r="AB14" s="21">
        <f t="shared" si="3"/>
        <v>0</v>
      </c>
      <c r="AC14" s="137">
        <f t="shared" si="3"/>
        <v>0</v>
      </c>
      <c r="AD14" s="4"/>
    </row>
    <row r="15" spans="1:30" x14ac:dyDescent="0.35">
      <c r="A15" s="149" t="s">
        <v>77</v>
      </c>
      <c r="B15" s="149" t="s">
        <v>11</v>
      </c>
      <c r="C15" s="150"/>
      <c r="D15" s="151">
        <v>0</v>
      </c>
      <c r="E15" s="150">
        <v>6</v>
      </c>
      <c r="F15" s="51">
        <f t="shared" si="0"/>
        <v>0</v>
      </c>
      <c r="G15" s="151">
        <v>0</v>
      </c>
      <c r="H15" s="54">
        <f t="shared" si="8"/>
        <v>0</v>
      </c>
      <c r="I15" s="150"/>
      <c r="J15" s="151">
        <v>0</v>
      </c>
      <c r="K15" s="150">
        <v>12</v>
      </c>
      <c r="L15" s="51">
        <f t="shared" si="4"/>
        <v>0</v>
      </c>
      <c r="M15" s="151">
        <v>0</v>
      </c>
      <c r="N15" s="54">
        <f t="shared" si="5"/>
        <v>0</v>
      </c>
      <c r="O15" s="150"/>
      <c r="P15" s="151">
        <v>0</v>
      </c>
      <c r="Q15" s="150">
        <v>12</v>
      </c>
      <c r="R15" s="51">
        <f t="shared" si="1"/>
        <v>0</v>
      </c>
      <c r="S15" s="151">
        <v>0</v>
      </c>
      <c r="T15" s="54">
        <f t="shared" si="6"/>
        <v>0</v>
      </c>
      <c r="U15" s="150"/>
      <c r="V15" s="151">
        <v>0</v>
      </c>
      <c r="W15" s="150">
        <v>6</v>
      </c>
      <c r="X15" s="51">
        <f t="shared" si="2"/>
        <v>0</v>
      </c>
      <c r="Y15" s="151">
        <v>0</v>
      </c>
      <c r="Z15" s="54">
        <f t="shared" si="7"/>
        <v>0</v>
      </c>
      <c r="AA15" s="21">
        <f>F15+L15+R15+X15</f>
        <v>0</v>
      </c>
      <c r="AB15" s="21">
        <f t="shared" si="3"/>
        <v>0</v>
      </c>
      <c r="AC15" s="137">
        <f t="shared" si="3"/>
        <v>0</v>
      </c>
      <c r="AD15" s="4"/>
    </row>
    <row r="16" spans="1:30" ht="15" thickBot="1" x14ac:dyDescent="0.4">
      <c r="A16" s="149" t="s">
        <v>78</v>
      </c>
      <c r="B16" s="149" t="s">
        <v>11</v>
      </c>
      <c r="C16" s="150"/>
      <c r="D16" s="151">
        <v>0</v>
      </c>
      <c r="E16" s="150">
        <v>6</v>
      </c>
      <c r="F16" s="198">
        <f t="shared" si="0"/>
        <v>0</v>
      </c>
      <c r="G16" s="199">
        <v>0</v>
      </c>
      <c r="H16" s="57">
        <f t="shared" si="8"/>
        <v>0</v>
      </c>
      <c r="I16" s="150"/>
      <c r="J16" s="151">
        <v>0</v>
      </c>
      <c r="K16" s="150">
        <v>12</v>
      </c>
      <c r="L16" s="198">
        <f t="shared" si="4"/>
        <v>0</v>
      </c>
      <c r="M16" s="199">
        <v>0</v>
      </c>
      <c r="N16" s="57">
        <f t="shared" si="5"/>
        <v>0</v>
      </c>
      <c r="O16" s="150"/>
      <c r="P16" s="151">
        <v>0</v>
      </c>
      <c r="Q16" s="150">
        <v>12</v>
      </c>
      <c r="R16" s="51">
        <f t="shared" si="1"/>
        <v>0</v>
      </c>
      <c r="S16" s="151">
        <v>0</v>
      </c>
      <c r="T16" s="54">
        <f t="shared" si="6"/>
        <v>0</v>
      </c>
      <c r="U16" s="150"/>
      <c r="V16" s="151">
        <v>0</v>
      </c>
      <c r="W16" s="150">
        <v>6</v>
      </c>
      <c r="X16" s="198">
        <f t="shared" si="2"/>
        <v>0</v>
      </c>
      <c r="Y16" s="199">
        <v>0</v>
      </c>
      <c r="Z16" s="57">
        <f t="shared" si="7"/>
        <v>0</v>
      </c>
      <c r="AA16" s="21">
        <f t="shared" ref="AA16" si="9">F16+L16+R16+X16+AC16</f>
        <v>0</v>
      </c>
      <c r="AB16" s="21">
        <f>G16+M16+Y16+V16</f>
        <v>0</v>
      </c>
      <c r="AC16" s="137">
        <f>H16+N16+Z16+T16</f>
        <v>0</v>
      </c>
      <c r="AD16" s="4"/>
    </row>
    <row r="17" spans="1:31" ht="15" thickBot="1" x14ac:dyDescent="0.4">
      <c r="A17" s="44" t="s">
        <v>2</v>
      </c>
      <c r="B17" s="44"/>
      <c r="C17" s="45">
        <f t="shared" ref="C17:F17" si="10">SUM(C11:C16)</f>
        <v>0</v>
      </c>
      <c r="D17" s="46">
        <f t="shared" si="10"/>
        <v>0</v>
      </c>
      <c r="E17" s="196"/>
      <c r="F17" s="200">
        <f t="shared" si="10"/>
        <v>0</v>
      </c>
      <c r="G17" s="201">
        <f>SUM(G11:G16)</f>
        <v>0</v>
      </c>
      <c r="H17" s="202">
        <f>SUM(H11:H16)</f>
        <v>0</v>
      </c>
      <c r="I17" s="197">
        <f t="shared" ref="I17:L17" si="11">SUM(I11:I16)</f>
        <v>0</v>
      </c>
      <c r="J17" s="56">
        <f t="shared" si="11"/>
        <v>0</v>
      </c>
      <c r="K17" s="203"/>
      <c r="L17" s="200">
        <f t="shared" si="11"/>
        <v>0</v>
      </c>
      <c r="M17" s="201">
        <f>SUM(M11:M16)</f>
        <v>0</v>
      </c>
      <c r="N17" s="202">
        <f t="shared" si="5"/>
        <v>0</v>
      </c>
      <c r="O17" s="197">
        <f t="shared" ref="O17:P17" si="12">SUM(O11:O16)</f>
        <v>0</v>
      </c>
      <c r="P17" s="56">
        <f t="shared" si="12"/>
        <v>0</v>
      </c>
      <c r="Q17" s="144"/>
      <c r="R17" s="56">
        <f t="shared" ref="R17" si="13">SUM(R11:R16)</f>
        <v>0</v>
      </c>
      <c r="S17" s="56">
        <f>SUM(S11:S16)</f>
        <v>0</v>
      </c>
      <c r="T17" s="57">
        <f t="shared" si="6"/>
        <v>0</v>
      </c>
      <c r="U17" s="144">
        <f t="shared" ref="U17:V17" si="14">SUM(U11:U16)</f>
        <v>0</v>
      </c>
      <c r="V17" s="56">
        <f t="shared" si="14"/>
        <v>0</v>
      </c>
      <c r="W17" s="203"/>
      <c r="X17" s="200">
        <f t="shared" ref="X17" si="15">SUM(X11:X16)</f>
        <v>0</v>
      </c>
      <c r="Y17" s="201">
        <f>SUM(Y11:Y16)</f>
        <v>0</v>
      </c>
      <c r="Z17" s="204">
        <f t="shared" si="7"/>
        <v>0</v>
      </c>
      <c r="AA17" s="205">
        <f>SUM(AA11:AA16)</f>
        <v>0</v>
      </c>
      <c r="AB17" s="205">
        <f>SUM(AB11:AB16)</f>
        <v>0</v>
      </c>
      <c r="AC17" s="182">
        <f>SUM(AC11:AC16)</f>
        <v>0</v>
      </c>
      <c r="AD17" s="5"/>
      <c r="AE17" s="111" t="e">
        <f>AB17/AM53</f>
        <v>#DIV/0!</v>
      </c>
    </row>
    <row r="18" spans="1:31" x14ac:dyDescent="0.35">
      <c r="A18" s="1"/>
      <c r="F18" s="195">
        <f>ROUND(F17,-3)</f>
        <v>0</v>
      </c>
      <c r="G18" s="195">
        <f>ROUND(G17,-3)</f>
        <v>0</v>
      </c>
      <c r="H18" s="195">
        <f t="shared" ref="H18" si="16">ROUND(H17,-3)</f>
        <v>0</v>
      </c>
      <c r="I18" s="184"/>
      <c r="J18" s="184"/>
      <c r="K18" s="184"/>
      <c r="L18" s="195">
        <f>ROUND(L17,-3)</f>
        <v>0</v>
      </c>
      <c r="M18" s="195">
        <f>ROUND(M17,-3)</f>
        <v>0</v>
      </c>
      <c r="N18" s="195">
        <f t="shared" ref="N18" si="17">ROUND(N17,-3)</f>
        <v>0</v>
      </c>
      <c r="O18" s="184"/>
      <c r="P18" s="184"/>
      <c r="Q18" s="184"/>
      <c r="R18" s="195">
        <f>ROUND(R17,-3)</f>
        <v>0</v>
      </c>
      <c r="S18" s="195">
        <f>ROUND(S17,-3)</f>
        <v>0</v>
      </c>
      <c r="T18" s="195">
        <f t="shared" ref="T18" si="18">ROUND(T17,-3)</f>
        <v>0</v>
      </c>
      <c r="U18" s="184"/>
      <c r="V18" s="184"/>
      <c r="W18" s="184"/>
      <c r="X18" s="195">
        <f>ROUND(X17,-3)</f>
        <v>0</v>
      </c>
      <c r="Y18" s="195">
        <f t="shared" ref="Y18" si="19">ROUND(Y17,-3)</f>
        <v>0</v>
      </c>
      <c r="Z18" s="195">
        <f t="shared" ref="Z18:AC18" si="20">ROUND(Z17,-3)</f>
        <v>0</v>
      </c>
      <c r="AA18" s="195">
        <f t="shared" si="20"/>
        <v>0</v>
      </c>
      <c r="AB18" s="195">
        <f t="shared" si="20"/>
        <v>0</v>
      </c>
      <c r="AC18" s="195">
        <f t="shared" si="20"/>
        <v>0</v>
      </c>
      <c r="AD18" s="184"/>
    </row>
    <row r="19" spans="1:31" x14ac:dyDescent="0.35">
      <c r="A19" s="64" t="s">
        <v>16</v>
      </c>
      <c r="B19" s="64"/>
      <c r="C19" s="64"/>
      <c r="D19" s="64"/>
      <c r="E19" s="64"/>
      <c r="F19" s="195"/>
      <c r="G19" s="195"/>
      <c r="H19" s="195"/>
      <c r="I19" s="184"/>
      <c r="J19" s="184"/>
      <c r="K19" s="185"/>
      <c r="L19" s="195"/>
      <c r="M19" s="195"/>
      <c r="N19" s="195"/>
      <c r="O19" s="183"/>
      <c r="P19" s="183"/>
      <c r="Q19" s="183"/>
      <c r="R19" s="184"/>
      <c r="S19" s="195"/>
      <c r="T19" s="184"/>
      <c r="U19" s="183"/>
      <c r="V19" s="183"/>
      <c r="W19" s="183"/>
      <c r="X19" s="184"/>
      <c r="Y19" s="184"/>
      <c r="Z19" s="184"/>
      <c r="AA19" s="206" t="e">
        <f>AA18/S65</f>
        <v>#DIV/0!</v>
      </c>
      <c r="AB19" s="206" t="e">
        <f>AB18/T65</f>
        <v>#DIV/0!</v>
      </c>
      <c r="AC19" s="206" t="e">
        <f>AC18/S65</f>
        <v>#DIV/0!</v>
      </c>
      <c r="AD19" s="207"/>
      <c r="AE19" s="208"/>
    </row>
    <row r="20" spans="1:31" ht="15" thickBot="1" x14ac:dyDescent="0.4">
      <c r="F20" s="184"/>
      <c r="G20" s="184"/>
      <c r="H20" s="192"/>
      <c r="I20" s="185"/>
      <c r="J20" s="184"/>
      <c r="K20" s="186"/>
      <c r="L20" s="187"/>
      <c r="M20" s="185"/>
      <c r="N20" s="184"/>
      <c r="O20" s="185"/>
      <c r="P20" s="184"/>
      <c r="Q20" s="186"/>
      <c r="R20" s="187"/>
      <c r="S20" s="184"/>
      <c r="T20" s="184"/>
      <c r="U20" s="184"/>
      <c r="V20" s="184"/>
      <c r="W20" s="184"/>
      <c r="X20" s="184"/>
      <c r="Y20" s="184" t="s">
        <v>70</v>
      </c>
      <c r="Z20" s="184" t="s">
        <v>71</v>
      </c>
      <c r="AA20" s="209">
        <f>F18+L18+X18+R18</f>
        <v>0</v>
      </c>
      <c r="AB20" s="209">
        <f>G18+M18+Y18+S18</f>
        <v>0</v>
      </c>
      <c r="AC20" s="209">
        <f>H18+N18+Z18+T18</f>
        <v>0</v>
      </c>
      <c r="AD20" s="207"/>
      <c r="AE20" s="208"/>
    </row>
    <row r="21" spans="1:31" s="16" customFormat="1" x14ac:dyDescent="0.35">
      <c r="A21" s="61" t="s">
        <v>17</v>
      </c>
      <c r="D21" s="169">
        <v>2022</v>
      </c>
      <c r="E21" s="169">
        <v>2023</v>
      </c>
      <c r="F21" s="169">
        <v>2024</v>
      </c>
      <c r="G21" s="112">
        <v>2025</v>
      </c>
      <c r="H21" s="189"/>
      <c r="I21" s="112" t="s">
        <v>48</v>
      </c>
      <c r="J21" s="190"/>
      <c r="K21" s="183"/>
      <c r="L21" s="188"/>
      <c r="M21" s="189"/>
      <c r="N21" s="188"/>
      <c r="O21" s="189"/>
      <c r="P21" s="190"/>
      <c r="Q21" s="183"/>
      <c r="R21" s="191"/>
      <c r="S21" s="191"/>
      <c r="T21" s="191"/>
      <c r="U21" s="191"/>
      <c r="V21" s="191"/>
      <c r="W21" s="191"/>
      <c r="X21" s="191"/>
      <c r="Y21" s="191"/>
      <c r="Z21" s="191" t="s">
        <v>72</v>
      </c>
      <c r="AA21" s="195">
        <f>AA18-AA20</f>
        <v>0</v>
      </c>
      <c r="AB21" s="195">
        <f>AB18-AB20</f>
        <v>0</v>
      </c>
      <c r="AC21" s="195">
        <f>AC18-AC20</f>
        <v>0</v>
      </c>
      <c r="AD21" s="210"/>
      <c r="AE21" s="211"/>
    </row>
    <row r="22" spans="1:31" x14ac:dyDescent="0.35">
      <c r="A22" s="3" t="s">
        <v>19</v>
      </c>
      <c r="B22" s="3"/>
      <c r="D22" s="153">
        <v>0</v>
      </c>
      <c r="E22" s="153">
        <v>0</v>
      </c>
      <c r="F22" s="153">
        <v>0</v>
      </c>
      <c r="G22" s="153">
        <v>0</v>
      </c>
      <c r="H22" s="185"/>
      <c r="I22" s="21">
        <f>D22+E22+F22+G22</f>
        <v>0</v>
      </c>
      <c r="J22" s="186"/>
      <c r="K22" s="187"/>
      <c r="L22" s="185"/>
      <c r="M22" s="192"/>
      <c r="N22" s="185"/>
      <c r="O22" s="192"/>
      <c r="P22" s="186"/>
      <c r="Q22" s="187"/>
      <c r="R22" s="193"/>
      <c r="S22" s="193"/>
      <c r="T22" s="184"/>
      <c r="U22" s="184"/>
      <c r="V22" s="184"/>
      <c r="W22" s="184"/>
      <c r="X22" s="184"/>
      <c r="Y22" s="184"/>
      <c r="Z22" s="184"/>
      <c r="AA22" s="212"/>
      <c r="AB22" s="207"/>
      <c r="AC22" s="207"/>
      <c r="AD22" s="207"/>
      <c r="AE22" s="208"/>
    </row>
    <row r="23" spans="1:31" x14ac:dyDescent="0.35">
      <c r="A23" s="3" t="s">
        <v>20</v>
      </c>
      <c r="B23" s="3"/>
      <c r="D23" s="153">
        <v>0</v>
      </c>
      <c r="E23" s="194">
        <v>0</v>
      </c>
      <c r="F23" s="155">
        <v>0</v>
      </c>
      <c r="G23" s="156">
        <v>0</v>
      </c>
      <c r="H23" s="20"/>
      <c r="I23" s="21">
        <f t="shared" ref="I23:I27" si="21">D23+E23+F23+G23</f>
        <v>0</v>
      </c>
      <c r="J23" s="15"/>
      <c r="K23" s="22"/>
      <c r="L23" s="88"/>
      <c r="M23" s="89"/>
      <c r="N23" s="90"/>
      <c r="O23" s="109"/>
      <c r="P23" s="91"/>
      <c r="Q23" s="92"/>
      <c r="R23" s="93"/>
      <c r="S23" s="10"/>
      <c r="AA23" s="208"/>
      <c r="AB23" s="208"/>
      <c r="AC23" s="208"/>
      <c r="AD23" s="208"/>
      <c r="AE23" s="208"/>
    </row>
    <row r="24" spans="1:31" x14ac:dyDescent="0.35">
      <c r="A24" s="3" t="s">
        <v>21</v>
      </c>
      <c r="B24" s="3"/>
      <c r="D24" s="153">
        <v>0</v>
      </c>
      <c r="E24" s="194">
        <v>0</v>
      </c>
      <c r="F24" s="155">
        <v>0</v>
      </c>
      <c r="G24" s="156">
        <v>0</v>
      </c>
      <c r="H24" s="20"/>
      <c r="I24" s="21">
        <f t="shared" si="21"/>
        <v>0</v>
      </c>
      <c r="J24" s="15"/>
      <c r="K24" s="22"/>
      <c r="L24" s="88"/>
      <c r="M24" s="89"/>
      <c r="N24" s="90"/>
      <c r="O24" s="109"/>
      <c r="P24" s="91"/>
      <c r="Q24" s="92"/>
      <c r="R24" s="94"/>
      <c r="S24" s="9"/>
      <c r="AA24" s="208"/>
      <c r="AB24" s="208"/>
      <c r="AC24" s="208"/>
      <c r="AD24" s="208"/>
      <c r="AE24" s="208"/>
    </row>
    <row r="25" spans="1:31" x14ac:dyDescent="0.35">
      <c r="A25" s="3" t="s">
        <v>22</v>
      </c>
      <c r="B25" s="3"/>
      <c r="D25" s="153">
        <v>0</v>
      </c>
      <c r="E25" s="153">
        <v>0</v>
      </c>
      <c r="F25" s="153">
        <v>0</v>
      </c>
      <c r="G25" s="242">
        <v>0</v>
      </c>
      <c r="H25" s="20"/>
      <c r="I25" s="21">
        <f t="shared" si="21"/>
        <v>0</v>
      </c>
      <c r="J25" s="15"/>
      <c r="K25" s="22"/>
      <c r="L25" s="88"/>
      <c r="M25" s="89"/>
      <c r="N25" s="90"/>
      <c r="O25" s="109"/>
      <c r="P25" s="91"/>
      <c r="Q25" s="92"/>
      <c r="R25" s="93"/>
      <c r="S25" s="10"/>
    </row>
    <row r="26" spans="1:31" x14ac:dyDescent="0.35">
      <c r="A26" s="3" t="s">
        <v>23</v>
      </c>
      <c r="B26" s="3"/>
      <c r="D26" s="153">
        <v>0</v>
      </c>
      <c r="E26" s="153">
        <v>0</v>
      </c>
      <c r="F26" s="153">
        <v>0</v>
      </c>
      <c r="G26" s="242">
        <v>0</v>
      </c>
      <c r="H26" s="20"/>
      <c r="I26" s="21">
        <f t="shared" si="21"/>
        <v>0</v>
      </c>
      <c r="J26" s="15"/>
      <c r="K26" s="22"/>
      <c r="L26" s="88"/>
      <c r="M26" s="89"/>
      <c r="N26" s="90"/>
      <c r="O26" s="109"/>
      <c r="P26" s="91"/>
      <c r="Q26" s="92"/>
      <c r="R26" s="93"/>
      <c r="S26" s="10"/>
    </row>
    <row r="27" spans="1:31" ht="15" thickBot="1" x14ac:dyDescent="0.4">
      <c r="A27" s="3" t="s">
        <v>24</v>
      </c>
      <c r="B27" s="3"/>
      <c r="D27" s="153">
        <v>0</v>
      </c>
      <c r="E27" s="153">
        <v>0</v>
      </c>
      <c r="F27" s="153">
        <v>0</v>
      </c>
      <c r="G27" s="242">
        <v>0</v>
      </c>
      <c r="H27" s="20"/>
      <c r="I27" s="21">
        <f t="shared" si="21"/>
        <v>0</v>
      </c>
      <c r="J27" s="15"/>
      <c r="K27" s="22"/>
      <c r="L27" s="88"/>
      <c r="M27" s="89"/>
      <c r="N27" s="90"/>
      <c r="O27" s="109"/>
      <c r="P27" s="91"/>
      <c r="Q27" s="92"/>
      <c r="R27" s="94"/>
      <c r="S27" s="9"/>
    </row>
    <row r="28" spans="1:31" s="1" customFormat="1" ht="15" thickBot="1" x14ac:dyDescent="0.4">
      <c r="A28" s="23" t="s">
        <v>12</v>
      </c>
      <c r="B28" s="24"/>
      <c r="D28" s="214">
        <f>SUM(D22:D27)</f>
        <v>0</v>
      </c>
      <c r="E28" s="215">
        <f>SUM(E22:E27)</f>
        <v>0</v>
      </c>
      <c r="F28" s="216">
        <f>SUM(F22:F27)</f>
        <v>0</v>
      </c>
      <c r="G28" s="216">
        <f>SUM(G22:G27)</f>
        <v>0</v>
      </c>
      <c r="H28" s="116"/>
      <c r="I28" s="217">
        <f>D28+E28+F28+G28</f>
        <v>0</v>
      </c>
      <c r="J28" s="114"/>
      <c r="K28" s="115"/>
      <c r="L28" s="81"/>
      <c r="M28" s="82"/>
      <c r="N28" s="73"/>
      <c r="O28" s="82"/>
      <c r="P28" s="71"/>
      <c r="Q28" s="72"/>
      <c r="R28" s="95"/>
      <c r="S28" s="11"/>
    </row>
    <row r="29" spans="1:31" s="26" customFormat="1" ht="15" thickBot="1" x14ac:dyDescent="0.4">
      <c r="A29" s="23"/>
      <c r="B29" s="64"/>
      <c r="D29" s="195">
        <f>ROUND(D28, -3)</f>
        <v>0</v>
      </c>
      <c r="E29" s="195">
        <f t="shared" ref="E29:F29" si="22">ROUND(E28, -3)</f>
        <v>0</v>
      </c>
      <c r="F29" s="195">
        <f t="shared" si="22"/>
        <v>0</v>
      </c>
      <c r="G29" s="195">
        <f t="shared" ref="G29" si="23">ROUND(G28, -3)</f>
        <v>0</v>
      </c>
      <c r="H29" s="213"/>
      <c r="I29" s="195">
        <f>D29+E29+F29+G29</f>
        <v>0</v>
      </c>
      <c r="J29" s="30"/>
      <c r="K29" s="111" t="e">
        <f>I28/S65</f>
        <v>#DIV/0!</v>
      </c>
      <c r="L29" s="96"/>
      <c r="M29" s="97"/>
      <c r="N29" s="98"/>
      <c r="O29" s="97"/>
      <c r="P29" s="77"/>
      <c r="Q29" s="99"/>
      <c r="R29" s="100"/>
      <c r="S29" s="32"/>
    </row>
    <row r="30" spans="1:31" s="26" customFormat="1" x14ac:dyDescent="0.35">
      <c r="A30" s="64" t="s">
        <v>18</v>
      </c>
      <c r="B30" s="64"/>
      <c r="F30" s="65"/>
      <c r="G30" s="65"/>
      <c r="H30" s="27"/>
      <c r="I30" s="66"/>
      <c r="J30" s="243"/>
      <c r="K30" s="77"/>
      <c r="L30" s="31"/>
      <c r="M30" s="96"/>
      <c r="N30" s="97"/>
      <c r="O30" s="98"/>
      <c r="P30" s="97"/>
      <c r="Q30" s="77"/>
      <c r="R30" s="99"/>
      <c r="S30" s="100"/>
      <c r="T30" s="32"/>
    </row>
    <row r="31" spans="1:31" s="26" customFormat="1" ht="15" thickBot="1" x14ac:dyDescent="0.4">
      <c r="A31" s="25"/>
      <c r="B31" s="25"/>
      <c r="F31" s="27"/>
      <c r="G31" s="27"/>
      <c r="H31" s="27"/>
      <c r="I31" s="28"/>
      <c r="J31" s="97"/>
      <c r="K31" s="30"/>
      <c r="L31" s="31"/>
      <c r="M31" s="96"/>
      <c r="N31" s="97"/>
      <c r="O31" s="98"/>
      <c r="P31" s="97"/>
      <c r="Q31" s="77"/>
      <c r="R31" s="99"/>
      <c r="S31" s="100"/>
      <c r="T31" s="32"/>
    </row>
    <row r="32" spans="1:31" s="26" customFormat="1" x14ac:dyDescent="0.35">
      <c r="A32" s="61" t="s">
        <v>29</v>
      </c>
      <c r="B32" s="16"/>
      <c r="D32" s="167">
        <v>2022</v>
      </c>
      <c r="E32" s="112">
        <v>2023</v>
      </c>
      <c r="F32" s="168">
        <v>2024</v>
      </c>
      <c r="G32" s="168">
        <v>2025</v>
      </c>
      <c r="H32" s="80"/>
      <c r="I32" s="112" t="s">
        <v>48</v>
      </c>
      <c r="J32" s="17"/>
      <c r="K32" s="18"/>
      <c r="L32" s="81"/>
      <c r="M32" s="83"/>
      <c r="N32" s="84"/>
      <c r="O32" s="108"/>
      <c r="P32" s="85"/>
      <c r="Q32" s="86"/>
      <c r="R32" s="100"/>
      <c r="S32" s="32"/>
    </row>
    <row r="33" spans="1:23" s="26" customFormat="1" x14ac:dyDescent="0.35">
      <c r="A33" s="3" t="s">
        <v>3</v>
      </c>
      <c r="B33" s="3"/>
      <c r="D33" s="153">
        <v>0</v>
      </c>
      <c r="E33" s="153">
        <v>0</v>
      </c>
      <c r="F33" s="153">
        <v>0</v>
      </c>
      <c r="G33" s="153">
        <v>0</v>
      </c>
      <c r="H33" s="20"/>
      <c r="I33" s="21">
        <f>D33+E33+F33+G33</f>
        <v>0</v>
      </c>
      <c r="J33" s="15"/>
      <c r="K33" s="22"/>
      <c r="L33" s="88"/>
      <c r="M33" s="89"/>
      <c r="N33" s="90"/>
      <c r="O33" s="109"/>
      <c r="P33" s="91"/>
      <c r="Q33" s="92"/>
      <c r="R33" s="100"/>
      <c r="S33" s="32"/>
    </row>
    <row r="34" spans="1:23" s="26" customFormat="1" x14ac:dyDescent="0.35">
      <c r="A34" s="3" t="s">
        <v>4</v>
      </c>
      <c r="B34" s="3"/>
      <c r="D34" s="154">
        <v>0</v>
      </c>
      <c r="E34" s="154">
        <v>0</v>
      </c>
      <c r="F34" s="154">
        <v>0</v>
      </c>
      <c r="G34" s="154">
        <v>0</v>
      </c>
      <c r="H34" s="20"/>
      <c r="I34" s="21">
        <f>D34+E34+F34+G34</f>
        <v>0</v>
      </c>
      <c r="J34" s="15"/>
      <c r="K34" s="22"/>
      <c r="L34" s="88"/>
      <c r="M34" s="89"/>
      <c r="N34" s="90"/>
      <c r="O34" s="109"/>
      <c r="P34" s="91"/>
      <c r="Q34" s="92"/>
      <c r="R34" s="100"/>
      <c r="S34" s="32"/>
    </row>
    <row r="35" spans="1:23" s="26" customFormat="1" ht="15" thickBot="1" x14ac:dyDescent="0.4">
      <c r="A35" s="3" t="s">
        <v>5</v>
      </c>
      <c r="B35" s="3"/>
      <c r="D35" s="153">
        <v>0</v>
      </c>
      <c r="E35" s="154">
        <v>0</v>
      </c>
      <c r="F35" s="154">
        <v>0</v>
      </c>
      <c r="G35" s="154">
        <v>0</v>
      </c>
      <c r="H35" s="20"/>
      <c r="I35" s="21">
        <f>D35+E35+F35+G35</f>
        <v>0</v>
      </c>
      <c r="J35" s="15"/>
      <c r="K35" s="22"/>
      <c r="L35" s="88"/>
      <c r="M35" s="89"/>
      <c r="N35" s="90"/>
      <c r="O35" s="109"/>
      <c r="P35" s="91"/>
      <c r="Q35" s="92"/>
      <c r="R35" s="100"/>
      <c r="S35" s="32"/>
    </row>
    <row r="36" spans="1:23" s="26" customFormat="1" ht="15" thickBot="1" x14ac:dyDescent="0.4">
      <c r="A36" s="23" t="s">
        <v>15</v>
      </c>
      <c r="B36" s="24"/>
      <c r="D36" s="218">
        <f>SUM(D33:D35)</f>
        <v>0</v>
      </c>
      <c r="E36" s="219">
        <f>SUM(E33:E35)</f>
        <v>0</v>
      </c>
      <c r="F36" s="220">
        <f>SUM(F33:F35)</f>
        <v>0</v>
      </c>
      <c r="G36" s="220">
        <f>SUM(G33:G35)</f>
        <v>0</v>
      </c>
      <c r="H36" s="116"/>
      <c r="I36" s="215">
        <f>D36+E36+F36+G36</f>
        <v>0</v>
      </c>
      <c r="J36" s="114"/>
      <c r="K36" s="72"/>
      <c r="L36" s="81"/>
      <c r="M36" s="82"/>
      <c r="N36" s="73"/>
      <c r="O36" s="82"/>
      <c r="P36" s="71"/>
      <c r="Q36" s="72"/>
      <c r="R36" s="100"/>
      <c r="S36" s="32"/>
    </row>
    <row r="37" spans="1:23" s="26" customFormat="1" ht="15" thickBot="1" x14ac:dyDescent="0.4">
      <c r="A37" s="23"/>
      <c r="B37" s="64"/>
      <c r="D37" s="195">
        <f>ROUND(D36, -3)</f>
        <v>0</v>
      </c>
      <c r="E37" s="195">
        <f t="shared" ref="E37" si="24">ROUND(E36, -3)</f>
        <v>0</v>
      </c>
      <c r="F37" s="195">
        <f t="shared" ref="F37:G37" si="25">ROUND(F36, -3)</f>
        <v>0</v>
      </c>
      <c r="G37" s="195">
        <f t="shared" si="25"/>
        <v>0</v>
      </c>
      <c r="H37" s="195"/>
      <c r="I37" s="195">
        <f>D37+E37+F37+G37</f>
        <v>0</v>
      </c>
      <c r="J37" s="71"/>
      <c r="K37" s="111" t="e">
        <f>I36/S65</f>
        <v>#DIV/0!</v>
      </c>
      <c r="L37" s="81"/>
      <c r="M37" s="82"/>
      <c r="N37" s="73"/>
      <c r="O37" s="82"/>
      <c r="P37" s="71"/>
      <c r="Q37" s="72"/>
      <c r="R37" s="100"/>
      <c r="S37" s="32"/>
    </row>
    <row r="38" spans="1:23" s="26" customFormat="1" x14ac:dyDescent="0.35">
      <c r="A38" s="64" t="s">
        <v>30</v>
      </c>
      <c r="B38" s="64"/>
      <c r="F38" s="65"/>
      <c r="G38" s="27"/>
      <c r="H38" s="27"/>
      <c r="I38" s="66"/>
      <c r="J38" s="97"/>
      <c r="K38" s="30"/>
      <c r="L38" s="31"/>
      <c r="M38" s="96"/>
      <c r="N38" s="97"/>
      <c r="O38" s="98"/>
      <c r="P38" s="97"/>
      <c r="Q38" s="77"/>
      <c r="R38" s="99"/>
      <c r="S38" s="100"/>
      <c r="T38" s="32"/>
    </row>
    <row r="39" spans="1:23" s="26" customFormat="1" ht="15" thickBot="1" x14ac:dyDescent="0.4">
      <c r="A39" s="25"/>
      <c r="B39" s="25"/>
      <c r="F39" s="27"/>
      <c r="G39" s="27"/>
      <c r="H39" s="27"/>
      <c r="I39" s="28"/>
      <c r="J39" s="97"/>
      <c r="K39" s="30"/>
      <c r="L39" s="31"/>
      <c r="M39" s="96"/>
      <c r="N39" s="97"/>
      <c r="O39" s="98"/>
      <c r="P39" s="97"/>
      <c r="Q39" s="77"/>
      <c r="R39" s="99"/>
      <c r="S39" s="100"/>
      <c r="T39" s="32"/>
    </row>
    <row r="40" spans="1:23" s="16" customFormat="1" x14ac:dyDescent="0.35">
      <c r="A40" s="61" t="s">
        <v>25</v>
      </c>
      <c r="D40" s="167">
        <v>2022</v>
      </c>
      <c r="E40" s="112">
        <v>2023</v>
      </c>
      <c r="F40" s="168">
        <v>2024</v>
      </c>
      <c r="G40" s="168">
        <v>2025</v>
      </c>
      <c r="H40" s="80"/>
      <c r="I40" s="112" t="s">
        <v>48</v>
      </c>
      <c r="J40" s="17"/>
      <c r="K40" s="18"/>
      <c r="L40" s="81"/>
      <c r="M40" s="83"/>
      <c r="N40" s="84"/>
      <c r="O40" s="108"/>
      <c r="P40" s="85"/>
      <c r="Q40" s="86"/>
      <c r="R40" s="87"/>
      <c r="S40" s="19"/>
    </row>
    <row r="41" spans="1:23" x14ac:dyDescent="0.35">
      <c r="A41" s="3" t="s">
        <v>3</v>
      </c>
      <c r="B41" s="3"/>
      <c r="D41" s="154">
        <v>0</v>
      </c>
      <c r="E41" s="155">
        <v>0</v>
      </c>
      <c r="F41" s="156">
        <v>0</v>
      </c>
      <c r="G41" s="156">
        <v>0</v>
      </c>
      <c r="H41" s="20"/>
      <c r="I41" s="21">
        <f>D41+E41+F41+G41</f>
        <v>0</v>
      </c>
      <c r="J41" s="15"/>
      <c r="K41" s="22"/>
      <c r="L41" s="88"/>
      <c r="M41" s="89"/>
      <c r="N41" s="90"/>
      <c r="O41" s="109"/>
      <c r="P41" s="91"/>
      <c r="Q41" s="92"/>
      <c r="R41" s="93"/>
      <c r="S41" s="10"/>
    </row>
    <row r="42" spans="1:23" ht="15" thickBot="1" x14ac:dyDescent="0.4">
      <c r="A42" s="3" t="s">
        <v>4</v>
      </c>
      <c r="B42" s="3"/>
      <c r="D42" s="153">
        <v>0</v>
      </c>
      <c r="E42" s="157">
        <v>0</v>
      </c>
      <c r="F42" s="158">
        <v>0</v>
      </c>
      <c r="G42" s="158">
        <v>0</v>
      </c>
      <c r="H42" s="20"/>
      <c r="I42" s="21">
        <f>D42+E42+F42+G42</f>
        <v>0</v>
      </c>
      <c r="J42" s="15"/>
      <c r="K42" s="22"/>
      <c r="L42" s="88"/>
      <c r="M42" s="89"/>
      <c r="N42" s="90"/>
      <c r="O42" s="109"/>
      <c r="P42" s="91"/>
      <c r="Q42" s="92"/>
      <c r="R42" s="93"/>
      <c r="S42" s="10"/>
    </row>
    <row r="43" spans="1:23" s="1" customFormat="1" ht="15" thickBot="1" x14ac:dyDescent="0.4">
      <c r="A43" s="23" t="s">
        <v>13</v>
      </c>
      <c r="B43" s="24"/>
      <c r="D43" s="218">
        <f>SUM(D41:D42)</f>
        <v>0</v>
      </c>
      <c r="E43" s="219">
        <f>SUM(E41:E42)</f>
        <v>0</v>
      </c>
      <c r="F43" s="220">
        <f>SUM(F41:F42)</f>
        <v>0</v>
      </c>
      <c r="G43" s="220">
        <f>SUM(G41:G42)</f>
        <v>0</v>
      </c>
      <c r="H43" s="117"/>
      <c r="I43" s="223">
        <f>G43+D43+E43+F43</f>
        <v>0</v>
      </c>
      <c r="J43" s="74"/>
      <c r="K43" s="72"/>
      <c r="L43" s="75"/>
      <c r="M43" s="82"/>
      <c r="N43" s="75"/>
      <c r="O43" s="82"/>
      <c r="P43" s="74"/>
      <c r="Q43" s="72"/>
      <c r="R43" s="95"/>
      <c r="S43" s="11"/>
    </row>
    <row r="44" spans="1:23" s="1" customFormat="1" ht="15" thickBot="1" x14ac:dyDescent="0.4">
      <c r="A44" s="23"/>
      <c r="B44" s="70"/>
      <c r="D44" s="222">
        <f>ROUND(D43, -3)</f>
        <v>0</v>
      </c>
      <c r="E44" s="222">
        <f t="shared" ref="E44:F44" si="26">ROUND(E43, -3)</f>
        <v>0</v>
      </c>
      <c r="F44" s="222">
        <f t="shared" si="26"/>
        <v>0</v>
      </c>
      <c r="G44" s="222">
        <f t="shared" ref="G44" si="27">ROUND(G43, -3)</f>
        <v>0</v>
      </c>
      <c r="H44" s="222"/>
      <c r="I44" s="222">
        <f>D44+E44+F44+G44</f>
        <v>0</v>
      </c>
      <c r="J44" s="74"/>
      <c r="K44" s="111" t="e">
        <f>I43/S65</f>
        <v>#DIV/0!</v>
      </c>
      <c r="L44" s="75"/>
      <c r="M44" s="82"/>
      <c r="N44" s="75"/>
      <c r="O44" s="82"/>
      <c r="P44" s="74"/>
      <c r="Q44" s="72"/>
      <c r="R44" s="95"/>
      <c r="S44" s="11"/>
    </row>
    <row r="45" spans="1:23" s="1" customFormat="1" x14ac:dyDescent="0.35">
      <c r="A45" s="64" t="s">
        <v>26</v>
      </c>
      <c r="B45" s="67"/>
      <c r="F45" s="55"/>
      <c r="G45" s="55"/>
      <c r="H45" s="34"/>
      <c r="I45" s="68"/>
      <c r="J45" s="163"/>
      <c r="K45" s="164"/>
      <c r="L45" s="33"/>
      <c r="M45" s="75"/>
      <c r="N45" s="78"/>
      <c r="O45" s="75"/>
      <c r="P45" s="78"/>
      <c r="Q45" s="74"/>
      <c r="R45" s="72"/>
      <c r="S45" s="95"/>
      <c r="T45" s="11"/>
      <c r="U45" s="11"/>
      <c r="V45" s="11"/>
    </row>
    <row r="46" spans="1:23" s="26" customFormat="1" ht="15" thickBot="1" x14ac:dyDescent="0.4">
      <c r="A46" s="25"/>
      <c r="B46" s="25"/>
      <c r="F46" s="35"/>
      <c r="G46" s="35"/>
      <c r="H46" s="35"/>
      <c r="I46" s="36"/>
      <c r="J46" s="102"/>
      <c r="K46" s="39"/>
      <c r="L46" s="31"/>
      <c r="M46" s="101"/>
      <c r="N46" s="102"/>
      <c r="O46" s="101"/>
      <c r="P46" s="102"/>
      <c r="Q46" s="103"/>
      <c r="R46" s="99"/>
      <c r="S46" s="100"/>
      <c r="T46" s="32"/>
    </row>
    <row r="47" spans="1:23" s="26" customFormat="1" x14ac:dyDescent="0.35">
      <c r="A47" s="63" t="s">
        <v>27</v>
      </c>
      <c r="B47" s="25"/>
      <c r="D47" s="278">
        <v>2022</v>
      </c>
      <c r="E47" s="279"/>
      <c r="F47" s="280"/>
      <c r="G47" s="278">
        <v>2023</v>
      </c>
      <c r="H47" s="279"/>
      <c r="I47" s="280"/>
      <c r="J47" s="278">
        <v>2024</v>
      </c>
      <c r="K47" s="279"/>
      <c r="L47" s="280"/>
      <c r="M47" s="278">
        <v>2025</v>
      </c>
      <c r="N47" s="279"/>
      <c r="O47" s="280"/>
      <c r="P47" s="80"/>
      <c r="Q47" s="281" t="s">
        <v>48</v>
      </c>
      <c r="R47" s="282"/>
      <c r="S47" s="283"/>
      <c r="T47" s="30"/>
      <c r="U47" s="31"/>
      <c r="V47" s="100"/>
      <c r="W47" s="32"/>
    </row>
    <row r="48" spans="1:23" s="26" customFormat="1" ht="15" thickBot="1" x14ac:dyDescent="0.4">
      <c r="A48" s="139"/>
      <c r="B48" s="25"/>
      <c r="D48" s="122" t="s">
        <v>69</v>
      </c>
      <c r="E48" s="119" t="s">
        <v>44</v>
      </c>
      <c r="F48" s="123" t="s">
        <v>60</v>
      </c>
      <c r="G48" s="122" t="s">
        <v>69</v>
      </c>
      <c r="H48" s="119" t="s">
        <v>44</v>
      </c>
      <c r="I48" s="123" t="s">
        <v>60</v>
      </c>
      <c r="J48" s="122" t="s">
        <v>69</v>
      </c>
      <c r="K48" s="119" t="s">
        <v>44</v>
      </c>
      <c r="L48" s="123" t="s">
        <v>60</v>
      </c>
      <c r="M48" s="122" t="s">
        <v>69</v>
      </c>
      <c r="N48" s="119" t="s">
        <v>44</v>
      </c>
      <c r="O48" s="123" t="s">
        <v>60</v>
      </c>
      <c r="P48" s="80"/>
      <c r="Q48" s="120" t="s">
        <v>61</v>
      </c>
      <c r="R48" s="120" t="s">
        <v>44</v>
      </c>
      <c r="S48" s="120" t="s">
        <v>60</v>
      </c>
      <c r="T48" s="30"/>
      <c r="U48" s="31"/>
      <c r="V48" s="100"/>
      <c r="W48" s="32"/>
    </row>
    <row r="49" spans="1:23" s="26" customFormat="1" x14ac:dyDescent="0.35">
      <c r="A49" s="25" t="s">
        <v>3</v>
      </c>
      <c r="B49" s="25"/>
      <c r="D49" s="159">
        <v>0</v>
      </c>
      <c r="E49" s="160">
        <v>0</v>
      </c>
      <c r="F49" s="161">
        <f>D49-E49</f>
        <v>0</v>
      </c>
      <c r="G49" s="159">
        <v>0</v>
      </c>
      <c r="H49" s="160">
        <v>0</v>
      </c>
      <c r="I49" s="161">
        <f>G49-H49</f>
        <v>0</v>
      </c>
      <c r="J49" s="159">
        <v>0</v>
      </c>
      <c r="K49" s="160">
        <v>0</v>
      </c>
      <c r="L49" s="161">
        <f>J49-K49</f>
        <v>0</v>
      </c>
      <c r="M49" s="159">
        <v>0</v>
      </c>
      <c r="N49" s="160">
        <v>0</v>
      </c>
      <c r="O49" s="161">
        <f>M49-N49</f>
        <v>0</v>
      </c>
      <c r="P49" s="37"/>
      <c r="Q49" s="38">
        <f>D49+G49+M49+J49</f>
        <v>0</v>
      </c>
      <c r="R49" s="38">
        <f>E49+H49+N49+K49</f>
        <v>0</v>
      </c>
      <c r="S49" s="38">
        <f>F49+I49+O49+L49</f>
        <v>0</v>
      </c>
      <c r="T49" s="77"/>
      <c r="U49" s="99"/>
      <c r="V49" s="100"/>
      <c r="W49" s="32"/>
    </row>
    <row r="50" spans="1:23" s="26" customFormat="1" ht="15" thickBot="1" x14ac:dyDescent="0.4">
      <c r="A50" s="25" t="s">
        <v>4</v>
      </c>
      <c r="B50" s="25"/>
      <c r="D50" s="224">
        <v>0</v>
      </c>
      <c r="E50" s="225">
        <v>0</v>
      </c>
      <c r="F50" s="226">
        <f>D50-E50</f>
        <v>0</v>
      </c>
      <c r="G50" s="224">
        <v>0</v>
      </c>
      <c r="H50" s="225">
        <v>0</v>
      </c>
      <c r="I50" s="226">
        <f>G50-H50</f>
        <v>0</v>
      </c>
      <c r="J50" s="224">
        <v>0</v>
      </c>
      <c r="K50" s="225">
        <v>0</v>
      </c>
      <c r="L50" s="226">
        <f>J50-K50</f>
        <v>0</v>
      </c>
      <c r="M50" s="224">
        <v>0</v>
      </c>
      <c r="N50" s="225">
        <v>0</v>
      </c>
      <c r="O50" s="226">
        <f>M50-N50</f>
        <v>0</v>
      </c>
      <c r="P50" s="37"/>
      <c r="Q50" s="38">
        <f>D50+G50+M50+J50</f>
        <v>0</v>
      </c>
      <c r="R50" s="38">
        <f>E50+H50+K50+N50</f>
        <v>0</v>
      </c>
      <c r="S50" s="38">
        <f>F50+I50+O50+L50</f>
        <v>0</v>
      </c>
      <c r="T50" s="77"/>
      <c r="U50" s="99"/>
      <c r="V50" s="100"/>
      <c r="W50" s="32"/>
    </row>
    <row r="51" spans="1:23" s="26" customFormat="1" ht="15" thickBot="1" x14ac:dyDescent="0.4">
      <c r="A51" s="23" t="s">
        <v>14</v>
      </c>
      <c r="B51" s="42"/>
      <c r="D51" s="214">
        <f t="shared" ref="D51:O51" si="28">SUM(D49:D50)</f>
        <v>0</v>
      </c>
      <c r="E51" s="219">
        <f>SUM(E49:E50)</f>
        <v>0</v>
      </c>
      <c r="F51" s="216">
        <f t="shared" si="28"/>
        <v>0</v>
      </c>
      <c r="G51" s="214">
        <f t="shared" si="28"/>
        <v>0</v>
      </c>
      <c r="H51" s="219">
        <f t="shared" si="28"/>
        <v>0</v>
      </c>
      <c r="I51" s="216">
        <f t="shared" si="28"/>
        <v>0</v>
      </c>
      <c r="J51" s="214">
        <f t="shared" ref="J51:L51" si="29">SUM(J49:J50)</f>
        <v>0</v>
      </c>
      <c r="K51" s="219">
        <f t="shared" si="29"/>
        <v>0</v>
      </c>
      <c r="L51" s="216">
        <f t="shared" si="29"/>
        <v>0</v>
      </c>
      <c r="M51" s="214">
        <f t="shared" si="28"/>
        <v>0</v>
      </c>
      <c r="N51" s="219">
        <f t="shared" si="28"/>
        <v>0</v>
      </c>
      <c r="O51" s="216">
        <f t="shared" si="28"/>
        <v>0</v>
      </c>
      <c r="P51" s="116"/>
      <c r="Q51" s="113">
        <f>SUM(Q49:Q50)</f>
        <v>0</v>
      </c>
      <c r="R51" s="113">
        <f>SUM(R49:R50)</f>
        <v>0</v>
      </c>
      <c r="S51" s="113">
        <f>SUM(S49:S50)</f>
        <v>0</v>
      </c>
      <c r="T51" s="77"/>
      <c r="U51" s="72"/>
      <c r="V51" s="100"/>
      <c r="W51" s="32"/>
    </row>
    <row r="52" spans="1:23" s="26" customFormat="1" ht="15" thickBot="1" x14ac:dyDescent="0.4">
      <c r="A52" s="23"/>
      <c r="B52" s="76"/>
      <c r="D52" s="222">
        <f>ROUND(D51, -3)</f>
        <v>0</v>
      </c>
      <c r="E52" s="222">
        <f t="shared" ref="E52" si="30">ROUND(E51, -3)</f>
        <v>0</v>
      </c>
      <c r="F52" s="222">
        <f t="shared" ref="F52" si="31">ROUND(F51, -3)</f>
        <v>0</v>
      </c>
      <c r="G52" s="222">
        <f>ROUND(G51, -3)</f>
        <v>0</v>
      </c>
      <c r="H52" s="222">
        <f t="shared" ref="H52:I52" si="32">ROUND(H51, -3)</f>
        <v>0</v>
      </c>
      <c r="I52" s="222">
        <f t="shared" si="32"/>
        <v>0</v>
      </c>
      <c r="J52" s="222">
        <f>ROUND(J51, -3)</f>
        <v>0</v>
      </c>
      <c r="K52" s="222">
        <f t="shared" ref="K52:L52" si="33">ROUND(K51, -3)</f>
        <v>0</v>
      </c>
      <c r="L52" s="222">
        <f t="shared" si="33"/>
        <v>0</v>
      </c>
      <c r="M52" s="222">
        <f>ROUND(M51, -3)</f>
        <v>0</v>
      </c>
      <c r="N52" s="222">
        <f t="shared" ref="N52:O52" si="34">ROUND(N51, -3)</f>
        <v>0</v>
      </c>
      <c r="O52" s="222">
        <f t="shared" si="34"/>
        <v>0</v>
      </c>
      <c r="P52" s="138"/>
      <c r="Q52" s="221">
        <f>ROUND(Q51, -3)</f>
        <v>0</v>
      </c>
      <c r="R52" s="221">
        <f t="shared" ref="R52:S52" si="35">ROUND(R51, -3)</f>
        <v>0</v>
      </c>
      <c r="S52" s="221">
        <f t="shared" si="35"/>
        <v>0</v>
      </c>
      <c r="T52" s="77"/>
      <c r="U52" s="121"/>
      <c r="V52" s="100"/>
      <c r="W52" s="32"/>
    </row>
    <row r="53" spans="1:23" s="26" customFormat="1" ht="15" thickBot="1" x14ac:dyDescent="0.4">
      <c r="A53" s="64" t="s">
        <v>34</v>
      </c>
      <c r="B53" s="64"/>
      <c r="F53" s="65"/>
      <c r="G53" s="65"/>
      <c r="H53" s="27"/>
      <c r="I53" s="66"/>
      <c r="J53" s="29"/>
      <c r="K53" s="30"/>
      <c r="L53" s="30"/>
      <c r="M53" s="30"/>
      <c r="N53" s="30"/>
      <c r="O53" s="31"/>
      <c r="P53" s="104"/>
      <c r="Q53" s="111" t="e">
        <f>Q52/S65</f>
        <v>#DIV/0!</v>
      </c>
      <c r="R53" s="111" t="e">
        <f>R52/T65</f>
        <v>#DIV/0!</v>
      </c>
      <c r="S53" s="111" t="e">
        <f>S52/U65</f>
        <v>#DIV/0!</v>
      </c>
      <c r="V53" s="100"/>
      <c r="W53" s="32"/>
    </row>
    <row r="54" spans="1:23" s="26" customFormat="1" x14ac:dyDescent="0.35">
      <c r="A54" s="64" t="s">
        <v>28</v>
      </c>
      <c r="B54" s="64"/>
      <c r="F54" s="65"/>
      <c r="G54" s="65"/>
      <c r="H54" s="27"/>
      <c r="I54" s="66"/>
      <c r="J54" s="97"/>
      <c r="K54" s="30"/>
      <c r="L54" s="31"/>
      <c r="Q54" s="77"/>
      <c r="R54" s="99"/>
      <c r="S54" s="100"/>
      <c r="T54" s="32"/>
    </row>
    <row r="55" spans="1:23" s="26" customFormat="1" ht="15" thickBot="1" x14ac:dyDescent="0.4">
      <c r="A55" s="64"/>
      <c r="B55" s="64"/>
      <c r="F55" s="65"/>
      <c r="G55" s="65"/>
      <c r="H55" s="27"/>
      <c r="I55" s="66"/>
      <c r="J55" s="97"/>
      <c r="K55" s="30"/>
      <c r="L55" s="31"/>
      <c r="Q55" s="77"/>
      <c r="R55" s="99"/>
      <c r="S55" s="100"/>
      <c r="T55" s="32"/>
    </row>
    <row r="56" spans="1:23" s="26" customFormat="1" x14ac:dyDescent="0.35">
      <c r="A56" s="142" t="s">
        <v>67</v>
      </c>
      <c r="B56" s="165"/>
      <c r="C56" s="61"/>
      <c r="D56" s="61"/>
      <c r="F56" s="278">
        <v>2022</v>
      </c>
      <c r="G56" s="279"/>
      <c r="H56" s="280"/>
      <c r="I56" s="278">
        <v>2023</v>
      </c>
      <c r="J56" s="279"/>
      <c r="K56" s="280"/>
      <c r="L56" s="278">
        <v>2024</v>
      </c>
      <c r="M56" s="279"/>
      <c r="N56" s="280"/>
      <c r="O56" s="278">
        <v>2025</v>
      </c>
      <c r="P56" s="279"/>
      <c r="Q56" s="280"/>
      <c r="R56" s="80"/>
      <c r="S56" s="281" t="s">
        <v>48</v>
      </c>
      <c r="T56" s="282"/>
      <c r="U56" s="283"/>
      <c r="V56" s="100"/>
      <c r="W56" s="32"/>
    </row>
    <row r="57" spans="1:23" s="26" customFormat="1" ht="15" thickBot="1" x14ac:dyDescent="0.4">
      <c r="A57" s="140"/>
      <c r="B57" s="25"/>
      <c r="F57" s="122" t="s">
        <v>69</v>
      </c>
      <c r="G57" s="119" t="s">
        <v>44</v>
      </c>
      <c r="H57" s="123" t="s">
        <v>60</v>
      </c>
      <c r="I57" s="133" t="s">
        <v>69</v>
      </c>
      <c r="J57" s="119" t="s">
        <v>44</v>
      </c>
      <c r="K57" s="133" t="s">
        <v>60</v>
      </c>
      <c r="L57" s="122" t="s">
        <v>69</v>
      </c>
      <c r="M57" s="119" t="s">
        <v>44</v>
      </c>
      <c r="N57" s="123" t="s">
        <v>60</v>
      </c>
      <c r="O57" s="122" t="s">
        <v>69</v>
      </c>
      <c r="P57" s="119" t="s">
        <v>44</v>
      </c>
      <c r="Q57" s="123" t="s">
        <v>60</v>
      </c>
      <c r="R57" s="80"/>
      <c r="S57" s="120" t="s">
        <v>61</v>
      </c>
      <c r="T57" s="120" t="s">
        <v>44</v>
      </c>
      <c r="U57" s="120" t="s">
        <v>60</v>
      </c>
      <c r="V57" s="100"/>
      <c r="W57" s="32"/>
    </row>
    <row r="58" spans="1:23" s="26" customFormat="1" ht="15" thickBot="1" x14ac:dyDescent="0.4">
      <c r="A58" s="23" t="s">
        <v>66</v>
      </c>
      <c r="B58" s="76"/>
      <c r="F58" s="227">
        <f>(F17+D28+D36+D51)*0.25</f>
        <v>0</v>
      </c>
      <c r="G58" s="228">
        <f>(G17+D28+D36+E51)*0.25</f>
        <v>0</v>
      </c>
      <c r="H58" s="229">
        <f>(H17+F51)*0.25</f>
        <v>0</v>
      </c>
      <c r="I58" s="230">
        <f>(L17+E28+E36+G51)*0.25</f>
        <v>0</v>
      </c>
      <c r="J58" s="231">
        <f>(M17+E28+E36+H51)*0.25</f>
        <v>0</v>
      </c>
      <c r="K58" s="228">
        <f>(N17+I51)*0.25</f>
        <v>0</v>
      </c>
      <c r="L58" s="232">
        <f>(R17+F28+F36+J51)*0.25</f>
        <v>0</v>
      </c>
      <c r="M58" s="230">
        <f>(S17+F28+F36+K51)*0.25</f>
        <v>0</v>
      </c>
      <c r="N58" s="233">
        <f>(T17+L51)*0.25</f>
        <v>0</v>
      </c>
      <c r="O58" s="232">
        <f>(X17+G28+G36+M51)*0.25</f>
        <v>0</v>
      </c>
      <c r="P58" s="230">
        <f>(Y17+G28+G36+N51)*0.25</f>
        <v>0</v>
      </c>
      <c r="Q58" s="233">
        <f>(Z17+O51)*0.25</f>
        <v>0</v>
      </c>
      <c r="S58" s="58">
        <f>F59+I59+O59+L59</f>
        <v>0</v>
      </c>
      <c r="T58" s="58">
        <f>G59+J59+P59+M59</f>
        <v>0</v>
      </c>
      <c r="U58" s="58">
        <f>H59+K59+Q59+N59</f>
        <v>0</v>
      </c>
      <c r="V58" s="100"/>
      <c r="W58" s="32"/>
    </row>
    <row r="59" spans="1:23" x14ac:dyDescent="0.35">
      <c r="A59" s="23"/>
      <c r="B59" s="141"/>
      <c r="F59" s="195">
        <f>TRUNC(F58, -3)</f>
        <v>0</v>
      </c>
      <c r="G59" s="195">
        <f>TRUNC(G58, -3)</f>
        <v>0</v>
      </c>
      <c r="H59" s="195">
        <f t="shared" ref="H59:Q59" si="36">TRUNC(H58, -3)</f>
        <v>0</v>
      </c>
      <c r="I59" s="195">
        <f t="shared" si="36"/>
        <v>0</v>
      </c>
      <c r="J59" s="195">
        <f t="shared" si="36"/>
        <v>0</v>
      </c>
      <c r="K59" s="195">
        <f t="shared" si="36"/>
        <v>0</v>
      </c>
      <c r="L59" s="195">
        <f t="shared" ref="L59:N59" si="37">TRUNC(L58, -3)</f>
        <v>0</v>
      </c>
      <c r="M59" s="195">
        <f t="shared" si="37"/>
        <v>0</v>
      </c>
      <c r="N59" s="195">
        <f t="shared" si="37"/>
        <v>0</v>
      </c>
      <c r="O59" s="195">
        <f t="shared" si="36"/>
        <v>0</v>
      </c>
      <c r="P59" s="195">
        <f t="shared" si="36"/>
        <v>0</v>
      </c>
      <c r="Q59" s="195">
        <f t="shared" si="36"/>
        <v>0</v>
      </c>
      <c r="R59" s="192"/>
      <c r="S59" s="183" t="e">
        <f>S58/S65</f>
        <v>#DIV/0!</v>
      </c>
      <c r="T59" s="183" t="e">
        <f>T58/T65</f>
        <v>#DIV/0!</v>
      </c>
      <c r="U59" s="183" t="e">
        <f>U58/U65</f>
        <v>#DIV/0!</v>
      </c>
      <c r="V59" s="184"/>
      <c r="W59" s="184"/>
    </row>
    <row r="60" spans="1:23" x14ac:dyDescent="0.35">
      <c r="A60" s="118" t="s">
        <v>6</v>
      </c>
      <c r="B60" s="118"/>
      <c r="C60" s="118"/>
      <c r="D60" s="118"/>
      <c r="F60" s="107"/>
      <c r="G60" s="107"/>
      <c r="H60" s="107"/>
      <c r="I60" s="106"/>
      <c r="J60" s="94"/>
      <c r="K60" s="91"/>
      <c r="L60" s="2"/>
      <c r="M60" s="105"/>
      <c r="N60" s="101"/>
      <c r="O60" s="102"/>
      <c r="P60" s="101"/>
      <c r="Q60" s="102"/>
      <c r="R60" s="127"/>
      <c r="S60" s="94"/>
    </row>
    <row r="61" spans="1:23" s="16" customFormat="1" x14ac:dyDescent="0.35">
      <c r="F61" s="128"/>
      <c r="G61" s="129"/>
      <c r="H61" s="130"/>
      <c r="I61" s="131"/>
      <c r="J61" s="129"/>
      <c r="K61" s="85"/>
      <c r="L61" s="40"/>
      <c r="M61" s="81"/>
      <c r="N61" s="101"/>
      <c r="O61" s="102"/>
      <c r="P61" s="101"/>
      <c r="Q61" s="102"/>
      <c r="R61" s="126"/>
      <c r="S61" s="87"/>
    </row>
    <row r="62" spans="1:23" s="9" customFormat="1" ht="14.25" customHeight="1" thickBot="1" x14ac:dyDescent="0.4">
      <c r="A62" s="61" t="s">
        <v>7</v>
      </c>
      <c r="B62" s="11"/>
      <c r="E62" s="94"/>
      <c r="F62" s="82"/>
      <c r="G62" s="82"/>
      <c r="H62" s="82"/>
      <c r="I62" s="81"/>
      <c r="J62" s="82"/>
      <c r="K62" s="15"/>
      <c r="L62" s="22"/>
      <c r="M62" s="82"/>
      <c r="N62" s="78"/>
      <c r="O62" s="75"/>
      <c r="P62" s="78"/>
      <c r="Q62" s="103"/>
      <c r="R62" s="127"/>
      <c r="S62" s="94"/>
    </row>
    <row r="63" spans="1:23" x14ac:dyDescent="0.35">
      <c r="F63" s="278">
        <v>2022</v>
      </c>
      <c r="G63" s="279"/>
      <c r="H63" s="280"/>
      <c r="I63" s="278">
        <v>2023</v>
      </c>
      <c r="J63" s="279"/>
      <c r="K63" s="280"/>
      <c r="L63" s="278">
        <v>2024</v>
      </c>
      <c r="M63" s="279"/>
      <c r="N63" s="280"/>
      <c r="O63" s="278">
        <v>2025</v>
      </c>
      <c r="P63" s="279"/>
      <c r="Q63" s="280"/>
      <c r="R63" s="80"/>
      <c r="S63" s="281" t="s">
        <v>48</v>
      </c>
      <c r="T63" s="282"/>
      <c r="U63" s="283"/>
      <c r="V63" s="94"/>
    </row>
    <row r="64" spans="1:23" ht="15" thickBot="1" x14ac:dyDescent="0.4">
      <c r="F64" s="143" t="s">
        <v>69</v>
      </c>
      <c r="G64" s="144" t="s">
        <v>44</v>
      </c>
      <c r="H64" s="145" t="s">
        <v>60</v>
      </c>
      <c r="I64" s="143" t="s">
        <v>69</v>
      </c>
      <c r="J64" s="144" t="s">
        <v>44</v>
      </c>
      <c r="K64" s="145" t="s">
        <v>60</v>
      </c>
      <c r="L64" s="143" t="s">
        <v>69</v>
      </c>
      <c r="M64" s="144" t="s">
        <v>44</v>
      </c>
      <c r="N64" s="145" t="s">
        <v>60</v>
      </c>
      <c r="O64" s="143" t="s">
        <v>69</v>
      </c>
      <c r="P64" s="144" t="s">
        <v>44</v>
      </c>
      <c r="Q64" s="145" t="s">
        <v>60</v>
      </c>
      <c r="R64" s="80"/>
      <c r="S64" s="120" t="s">
        <v>61</v>
      </c>
      <c r="T64" s="120" t="s">
        <v>44</v>
      </c>
      <c r="U64" s="120" t="s">
        <v>60</v>
      </c>
      <c r="V64" s="94"/>
    </row>
    <row r="65" spans="1:22" ht="15" thickBot="1" x14ac:dyDescent="0.4">
      <c r="F65" s="234">
        <f>F17+D28+D36+D43+D51+F58</f>
        <v>0</v>
      </c>
      <c r="G65" s="235">
        <f>G17+D28+D36+D43+E51+F58</f>
        <v>0</v>
      </c>
      <c r="H65" s="236">
        <f>H17+F51+H58</f>
        <v>0</v>
      </c>
      <c r="I65" s="234">
        <f>L17+E28+E36+E43+G51+I58</f>
        <v>0</v>
      </c>
      <c r="J65" s="235">
        <f>M17+E28+E36+E43+H51+I58</f>
        <v>0</v>
      </c>
      <c r="K65" s="236">
        <f>N17+I51+K58</f>
        <v>0</v>
      </c>
      <c r="L65" s="234">
        <f>R17+F28+F36+F43+J51+L58</f>
        <v>0</v>
      </c>
      <c r="M65" s="235">
        <f>S17+F28+F36+F43+K51+L58</f>
        <v>0</v>
      </c>
      <c r="N65" s="236">
        <f>T17+L51+N58</f>
        <v>0</v>
      </c>
      <c r="O65" s="234">
        <f>X17+G28+G36+G43+M51+O58</f>
        <v>0</v>
      </c>
      <c r="P65" s="235">
        <f>Y17+G28+G36+G43+N51+O58</f>
        <v>0</v>
      </c>
      <c r="Q65" s="236">
        <f>Z17+O51+Q58</f>
        <v>0</v>
      </c>
      <c r="R65" s="80"/>
      <c r="S65" s="237">
        <f>F65+I65+O65+L65</f>
        <v>0</v>
      </c>
      <c r="T65" s="238">
        <f>G65+J65+P65+M65</f>
        <v>0</v>
      </c>
      <c r="U65" s="239">
        <f>H65+K65+Q65+N65</f>
        <v>0</v>
      </c>
      <c r="V65" s="94"/>
    </row>
    <row r="66" spans="1:22" x14ac:dyDescent="0.35">
      <c r="F66" s="83"/>
      <c r="G66" s="83"/>
      <c r="H66" s="83"/>
      <c r="I66" s="83"/>
      <c r="J66" s="83"/>
      <c r="K66" s="83"/>
      <c r="L66" s="83"/>
      <c r="M66" s="83"/>
      <c r="N66" s="132"/>
      <c r="O66" s="80"/>
      <c r="P66" s="83"/>
      <c r="Q66" s="83"/>
      <c r="R66" s="83"/>
      <c r="S66" s="94"/>
    </row>
    <row r="67" spans="1:22" x14ac:dyDescent="0.35">
      <c r="A67" s="79" t="s">
        <v>49</v>
      </c>
      <c r="B67" s="79"/>
      <c r="C67" s="9"/>
      <c r="D67" s="9"/>
      <c r="F67" s="41" t="s">
        <v>8</v>
      </c>
      <c r="L67" s="9"/>
      <c r="M67" s="105"/>
      <c r="N67" s="94"/>
      <c r="O67" s="90"/>
      <c r="P67" s="94"/>
      <c r="Q67" s="91"/>
      <c r="R67" s="94"/>
      <c r="S67" s="94"/>
    </row>
    <row r="68" spans="1:22" x14ac:dyDescent="0.35">
      <c r="A68" s="79" t="s">
        <v>50</v>
      </c>
      <c r="B68" s="79"/>
      <c r="C68" s="9"/>
      <c r="D68" s="9"/>
      <c r="F68" s="41" t="s">
        <v>9</v>
      </c>
      <c r="M68" s="105"/>
      <c r="N68" s="94"/>
      <c r="O68" s="90"/>
      <c r="P68" s="94"/>
      <c r="Q68" s="91"/>
      <c r="R68" s="94"/>
      <c r="S68" s="94"/>
    </row>
    <row r="69" spans="1:22" x14ac:dyDescent="0.35">
      <c r="A69" s="79" t="s">
        <v>88</v>
      </c>
      <c r="B69" s="79"/>
      <c r="C69" s="9"/>
      <c r="D69" s="9"/>
      <c r="F69" s="41" t="s">
        <v>89</v>
      </c>
      <c r="M69" s="105"/>
      <c r="N69" s="94"/>
      <c r="O69" s="90"/>
      <c r="P69" s="94"/>
      <c r="Q69" s="91"/>
      <c r="R69" s="94"/>
      <c r="S69" s="94"/>
    </row>
    <row r="70" spans="1:22" x14ac:dyDescent="0.35">
      <c r="A70" s="79" t="s">
        <v>51</v>
      </c>
      <c r="B70" s="79"/>
      <c r="C70" s="9"/>
      <c r="D70" s="9"/>
      <c r="F70" s="41" t="s">
        <v>52</v>
      </c>
      <c r="H70" s="69" t="s">
        <v>54</v>
      </c>
      <c r="J70" s="69" t="s">
        <v>55</v>
      </c>
      <c r="M70" s="105"/>
      <c r="N70" s="94"/>
      <c r="O70" s="90"/>
      <c r="P70" s="94"/>
      <c r="Q70" s="91"/>
      <c r="R70" s="94"/>
      <c r="S70" s="94"/>
    </row>
    <row r="71" spans="1:22" x14ac:dyDescent="0.35">
      <c r="A71" s="79" t="s">
        <v>53</v>
      </c>
      <c r="B71" s="79"/>
      <c r="C71" s="9"/>
      <c r="D71" s="9"/>
      <c r="F71" s="41" t="s">
        <v>10</v>
      </c>
      <c r="H71" s="69" t="s">
        <v>56</v>
      </c>
      <c r="M71" s="106"/>
      <c r="N71" s="107"/>
      <c r="O71" s="90"/>
      <c r="P71" s="94"/>
      <c r="Q71" s="91"/>
      <c r="R71" s="107"/>
      <c r="S71" s="107"/>
    </row>
    <row r="72" spans="1:22" x14ac:dyDescent="0.35">
      <c r="A72" s="79"/>
      <c r="B72" s="79"/>
      <c r="C72" s="9"/>
      <c r="D72" s="9"/>
      <c r="M72" s="106"/>
      <c r="N72" s="107"/>
      <c r="O72" s="90"/>
      <c r="P72" s="94"/>
      <c r="Q72" s="91"/>
      <c r="R72" s="107"/>
      <c r="S72" s="107"/>
    </row>
  </sheetData>
  <sheetProtection algorithmName="SHA-512" hashValue="oQp8rYxTZYMFOuWOJIiUbuGXU0C3uGkcGleFDcJljZbJ3LpkSW679DkummBywxUw/mF5XkAs48P/DdUB3qr6zQ==" saltValue="fCXcQeZlwh1OrfLw83bMOA==" spinCount="100000" sheet="1" insertRows="0" selectLockedCells="1"/>
  <mergeCells count="21">
    <mergeCell ref="F63:H63"/>
    <mergeCell ref="I63:K63"/>
    <mergeCell ref="O63:Q63"/>
    <mergeCell ref="S63:U63"/>
    <mergeCell ref="F56:H56"/>
    <mergeCell ref="I56:K56"/>
    <mergeCell ref="O56:Q56"/>
    <mergeCell ref="S56:U56"/>
    <mergeCell ref="L63:N63"/>
    <mergeCell ref="Y8:Z8"/>
    <mergeCell ref="D8:E8"/>
    <mergeCell ref="O9:T9"/>
    <mergeCell ref="J47:L47"/>
    <mergeCell ref="L56:N56"/>
    <mergeCell ref="U9:Z9"/>
    <mergeCell ref="C9:H9"/>
    <mergeCell ref="I9:N9"/>
    <mergeCell ref="D47:F47"/>
    <mergeCell ref="G47:I47"/>
    <mergeCell ref="M47:O47"/>
    <mergeCell ref="Q47:S47"/>
  </mergeCells>
  <conditionalFormatting sqref="AA21:AC21">
    <cfRule type="cellIs" dxfId="1" priority="3" operator="equal">
      <formula>0</formula>
    </cfRule>
    <cfRule type="cellIs" dxfId="0" priority="4" operator="greaterThan">
      <formula>0</formula>
    </cfRule>
  </conditionalFormatting>
  <hyperlinks>
    <hyperlink ref="F67" r:id="rId1" xr:uid="{00000000-0004-0000-0100-000000000000}"/>
    <hyperlink ref="F71" r:id="rId2" xr:uid="{00000000-0004-0000-0100-000001000000}"/>
    <hyperlink ref="H71" r:id="rId3" xr:uid="{00000000-0004-0000-0100-000002000000}"/>
    <hyperlink ref="F68" r:id="rId4" xr:uid="{00000000-0004-0000-0100-000003000000}"/>
    <hyperlink ref="J70" r:id="rId5" xr:uid="{00000000-0004-0000-0100-000004000000}"/>
    <hyperlink ref="H70" r:id="rId6" xr:uid="{00000000-0004-0000-0100-000005000000}"/>
    <hyperlink ref="F70" r:id="rId7" xr:uid="{00000000-0004-0000-0100-000006000000}"/>
    <hyperlink ref="F69" r:id="rId8" xr:uid="{3E5F1414-A56B-4411-9D63-079347D1AAAF}"/>
  </hyperlinks>
  <pageMargins left="0.7" right="0.7" top="0.75" bottom="0.75" header="0.3" footer="0.3"/>
  <pageSetup paperSize="9" scale="55" orientation="landscape" horizontalDpi="4294967294"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tabulka pro MŠMT</vt:lpstr>
      <vt:lpstr>vypocty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PaleckovaV</cp:lastModifiedBy>
  <cp:lastPrinted>2017-10-06T06:54:01Z</cp:lastPrinted>
  <dcterms:created xsi:type="dcterms:W3CDTF">2017-10-05T23:50:08Z</dcterms:created>
  <dcterms:modified xsi:type="dcterms:W3CDTF">2021-11-15T14:09:55Z</dcterms:modified>
</cp:coreProperties>
</file>